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41"/>
  </bookViews>
  <sheets>
    <sheet name="PDG" sheetId="56" r:id="rId1"/>
    <sheet name="Pagfnc1" sheetId="54" r:id="rId2"/>
    <sheet name="Pagfnc2" sheetId="53" r:id="rId3"/>
    <sheet name="pagfnc3" sheetId="50" r:id="rId4"/>
    <sheet name="pagfnc4+5" sheetId="49" r:id="rId5"/>
    <sheet name="pagfnc6" sheetId="48" r:id="rId6"/>
    <sheet name="pagfnc7" sheetId="47" r:id="rId7"/>
    <sheet name="pagfnc8" sheetId="46" r:id="rId8"/>
    <sheet name="pagfnc9" sheetId="45" r:id="rId9"/>
    <sheet name="Pagfnc10" sheetId="44" r:id="rId10"/>
    <sheet name="pagfnc11" sheetId="43" r:id="rId11"/>
    <sheet name="pagfnc12" sheetId="42" r:id="rId12"/>
    <sheet name="pagfnc13+14" sheetId="39" r:id="rId13"/>
    <sheet name="pagfnc15+16" sheetId="35" r:id="rId14"/>
    <sheet name="pagfnc17+18" sheetId="34" r:id="rId15"/>
    <sheet name="pagfnc19+20" sheetId="33" r:id="rId16"/>
    <sheet name="pagfnc21" sheetId="32" r:id="rId17"/>
    <sheet name="pagfnc22" sheetId="31" r:id="rId18"/>
    <sheet name="pagfnc23" sheetId="27" r:id="rId19"/>
    <sheet name="pagfnc24" sheetId="26" r:id="rId20"/>
    <sheet name="pagfnc25+26" sheetId="25" r:id="rId21"/>
    <sheet name="pagfnc27" sheetId="24" r:id="rId22"/>
    <sheet name="pagfnc28+29" sheetId="23" r:id="rId23"/>
    <sheet name="pagfnc30+31" sheetId="22" r:id="rId24"/>
    <sheet name="pagfnc32+33" sheetId="20" r:id="rId25"/>
    <sheet name="pagfnc34" sheetId="19" r:id="rId26"/>
    <sheet name="pagfnc35+36" sheetId="18" r:id="rId27"/>
    <sheet name="pagfnc37+38" sheetId="17" r:id="rId28"/>
    <sheet name="pagfnc39+40" sheetId="16" r:id="rId29"/>
    <sheet name="pagfnc41" sheetId="14" r:id="rId30"/>
    <sheet name="pagfnc42" sheetId="11" r:id="rId31"/>
    <sheet name="pagfnc43" sheetId="10" r:id="rId32"/>
    <sheet name="pagfnc45" sheetId="9" r:id="rId33"/>
    <sheet name="pagfnc46" sheetId="6" r:id="rId34"/>
    <sheet name="pagfnc47" sheetId="5" r:id="rId35"/>
    <sheet name="annexe" sheetId="57" r:id="rId36"/>
    <sheet name="Dette" sheetId="58" r:id="rId37"/>
    <sheet name="Effectifs" sheetId="59" r:id="rId38"/>
  </sheets>
  <externalReferences>
    <externalReference r:id="rId39"/>
  </externalReference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10">pagfnc11!$1:$2</definedName>
    <definedName name="_xlnm.Print_Titles" localSheetId="11">pagfnc12!$1:$7</definedName>
    <definedName name="_xlnm.Print_Titles" localSheetId="12">'pagfnc13+14'!$1:$7</definedName>
    <definedName name="_xlnm.Print_Titles" localSheetId="13">'pagfnc15+16'!$1:$7</definedName>
    <definedName name="_xlnm.Print_Titles" localSheetId="14">'pagfnc17+18'!$1:$7</definedName>
    <definedName name="_xlnm.Print_Titles" localSheetId="15">'pagfnc19+20'!$1:$7</definedName>
    <definedName name="_xlnm.Print_Titles" localSheetId="16">pagfnc21!$1:$4</definedName>
    <definedName name="_xlnm.Print_Titles" localSheetId="17">pagfnc22!$1:$4</definedName>
    <definedName name="_xlnm.Print_Titles" localSheetId="18">pagfnc23!$1:$2</definedName>
    <definedName name="_xlnm.Print_Titles" localSheetId="19">pagfnc24!$1:$2</definedName>
    <definedName name="_xlnm.Print_Titles" localSheetId="20">'pagfnc25+26'!$1:$7</definedName>
    <definedName name="_xlnm.Print_Titles" localSheetId="21">pagfnc27!$1:$7</definedName>
    <definedName name="_xlnm.Print_Titles" localSheetId="22">'pagfnc28+29'!$1:$7</definedName>
    <definedName name="_xlnm.Print_Titles" localSheetId="3">pagfnc3!$1:$3</definedName>
    <definedName name="_xlnm.Print_Titles" localSheetId="23">'pagfnc30+31'!$1:$7</definedName>
    <definedName name="_xlnm.Print_Titles" localSheetId="24">'pagfnc32+33'!$1:$7</definedName>
    <definedName name="_xlnm.Print_Titles" localSheetId="25">pagfnc34!$1:$7</definedName>
    <definedName name="_xlnm.Print_Titles" localSheetId="26">'pagfnc35+36'!$1:$7</definedName>
    <definedName name="_xlnm.Print_Titles" localSheetId="27">'pagfnc37+38'!$1:$7</definedName>
    <definedName name="_xlnm.Print_Titles" localSheetId="28">'pagfnc39+40'!$1:$7</definedName>
    <definedName name="_xlnm.Print_Titles" localSheetId="4">'pagfnc4+5'!$A:$A,'pagfnc4+5'!$1:$2</definedName>
    <definedName name="_xlnm.Print_Titles" localSheetId="29">pagfnc41!$1:$4</definedName>
    <definedName name="_xlnm.Print_Titles" localSheetId="30">pagfnc42!$1:$2</definedName>
    <definedName name="_xlnm.Print_Titles" localSheetId="31">pagfnc43!$1:$2</definedName>
    <definedName name="_xlnm.Print_Titles" localSheetId="32">pagfnc45!$1:$2</definedName>
    <definedName name="_xlnm.Print_Titles" localSheetId="33">pagfnc46!$1:$2</definedName>
    <definedName name="_xlnm.Print_Titles" localSheetId="34">pagfnc47!$1:$6</definedName>
    <definedName name="_xlnm.Print_Titles" localSheetId="5">pagfnc6!$1:$2</definedName>
    <definedName name="_xlnm.Print_Titles" localSheetId="6">pagfnc7!$1:$2</definedName>
    <definedName name="_xlnm.Print_Titles" localSheetId="7">pagfnc8!$1:$2</definedName>
    <definedName name="_xlnm.Print_Titles" localSheetId="8">pagfnc9!$1:$2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36">Dette!$A$1:$P$31</definedName>
  </definedNames>
  <calcPr calcId="145621"/>
</workbook>
</file>

<file path=xl/calcChain.xml><?xml version="1.0" encoding="utf-8"?>
<calcChain xmlns="http://schemas.openxmlformats.org/spreadsheetml/2006/main">
  <c r="L28" i="58" l="1"/>
  <c r="L23" i="58"/>
  <c r="O22" i="58"/>
  <c r="O23" i="58" s="1"/>
  <c r="N22" i="58"/>
  <c r="N23" i="58" s="1"/>
  <c r="M22" i="58"/>
  <c r="M23" i="58" s="1"/>
  <c r="L22" i="58"/>
  <c r="P21" i="58"/>
  <c r="K21" i="58"/>
  <c r="P20" i="58"/>
  <c r="P22" i="58" s="1"/>
  <c r="P23" i="58" s="1"/>
  <c r="K20" i="58"/>
  <c r="P19" i="58"/>
  <c r="K19" i="58"/>
  <c r="K22" i="58" s="1"/>
  <c r="F19" i="58"/>
  <c r="O13" i="58"/>
  <c r="N13" i="58"/>
  <c r="M13" i="58"/>
  <c r="L13" i="58"/>
  <c r="O12" i="58"/>
  <c r="N12" i="58"/>
  <c r="M12" i="58"/>
  <c r="L12" i="58"/>
  <c r="K12" i="58"/>
  <c r="K13" i="58" s="1"/>
  <c r="P11" i="58"/>
  <c r="K11" i="58"/>
  <c r="P10" i="58"/>
  <c r="P12" i="58" s="1"/>
  <c r="P13" i="58" s="1"/>
  <c r="K10" i="58"/>
  <c r="P9" i="58"/>
  <c r="K9" i="58"/>
  <c r="M63" i="59"/>
  <c r="L63" i="59"/>
  <c r="K63" i="59"/>
  <c r="J63" i="59"/>
  <c r="I63" i="59"/>
  <c r="H63" i="59"/>
  <c r="G63" i="59"/>
  <c r="F63" i="59"/>
  <c r="E63" i="59"/>
  <c r="D63" i="59"/>
  <c r="N61" i="59"/>
  <c r="N63" i="59" s="1"/>
  <c r="O63" i="59" s="1"/>
  <c r="N57" i="59"/>
  <c r="M57" i="59"/>
  <c r="L57" i="59"/>
  <c r="K57" i="59"/>
  <c r="J57" i="59"/>
  <c r="I57" i="59"/>
  <c r="H57" i="59"/>
  <c r="G57" i="59"/>
  <c r="F57" i="59"/>
  <c r="E57" i="59"/>
  <c r="D57" i="59"/>
  <c r="N53" i="59"/>
  <c r="M53" i="59"/>
  <c r="L53" i="59"/>
  <c r="K53" i="59"/>
  <c r="J53" i="59"/>
  <c r="I53" i="59"/>
  <c r="H53" i="59"/>
  <c r="G53" i="59"/>
  <c r="F53" i="59"/>
  <c r="E53" i="59"/>
  <c r="D53" i="59"/>
  <c r="N42" i="59"/>
  <c r="N36" i="59"/>
  <c r="M36" i="59"/>
  <c r="L36" i="59"/>
  <c r="K36" i="59"/>
  <c r="J36" i="59"/>
  <c r="I36" i="59"/>
  <c r="H36" i="59"/>
  <c r="G36" i="59"/>
  <c r="F36" i="59"/>
  <c r="E36" i="59"/>
  <c r="D36" i="59"/>
  <c r="N32" i="59"/>
  <c r="M32" i="59"/>
  <c r="L32" i="59"/>
  <c r="K32" i="59"/>
  <c r="J32" i="59"/>
  <c r="I32" i="59"/>
  <c r="H32" i="59"/>
  <c r="G32" i="59"/>
  <c r="F32" i="59"/>
  <c r="E32" i="59"/>
  <c r="D32" i="59"/>
  <c r="N22" i="59"/>
  <c r="N21" i="59" s="1"/>
  <c r="M21" i="59"/>
  <c r="L21" i="59"/>
  <c r="K21" i="59"/>
  <c r="J21" i="59"/>
  <c r="I21" i="59"/>
  <c r="H21" i="59"/>
  <c r="G21" i="59"/>
  <c r="F21" i="59"/>
  <c r="E21" i="59"/>
  <c r="D21" i="59"/>
  <c r="N19" i="59"/>
  <c r="N9" i="59"/>
  <c r="M9" i="59"/>
  <c r="L9" i="59"/>
  <c r="J9" i="59"/>
  <c r="I9" i="59"/>
  <c r="H9" i="59"/>
  <c r="G9" i="59"/>
  <c r="F9" i="59"/>
  <c r="E9" i="59"/>
  <c r="D9" i="59"/>
  <c r="D29" i="58" l="1"/>
  <c r="K23" i="58"/>
  <c r="D30" i="58" s="1"/>
  <c r="L29" i="58"/>
  <c r="N29" i="58" s="1"/>
  <c r="N28" i="58"/>
  <c r="N31" i="58" s="1"/>
  <c r="B9" i="50"/>
  <c r="D9" i="50"/>
  <c r="B17" i="50"/>
  <c r="C17" i="50"/>
  <c r="D17" i="50"/>
  <c r="E17" i="50"/>
  <c r="E11" i="49"/>
  <c r="F11" i="49"/>
  <c r="H11" i="49"/>
  <c r="I11" i="49"/>
  <c r="J11" i="49"/>
  <c r="M11" i="49"/>
  <c r="N11" i="49"/>
  <c r="P11" i="49"/>
  <c r="B12" i="49"/>
  <c r="B11" i="49" s="1"/>
  <c r="C12" i="49"/>
  <c r="C11" i="49" s="1"/>
  <c r="D12" i="49"/>
  <c r="D11" i="49" s="1"/>
  <c r="E12" i="49"/>
  <c r="F12" i="49"/>
  <c r="G12" i="49"/>
  <c r="G11" i="49" s="1"/>
  <c r="H12" i="49"/>
  <c r="I12" i="49"/>
  <c r="J12" i="49"/>
  <c r="K12" i="49"/>
  <c r="K11" i="49" s="1"/>
  <c r="L12" i="49"/>
  <c r="L11" i="49" s="1"/>
  <c r="M12" i="49"/>
  <c r="N12" i="49"/>
  <c r="O12" i="49"/>
  <c r="O11" i="49" s="1"/>
  <c r="P12" i="49"/>
  <c r="B17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C25" i="49"/>
  <c r="D25" i="49"/>
  <c r="E25" i="49"/>
  <c r="H25" i="49"/>
  <c r="I25" i="49"/>
  <c r="K25" i="49"/>
  <c r="L25" i="49"/>
  <c r="M25" i="49"/>
  <c r="P25" i="49"/>
  <c r="B26" i="49"/>
  <c r="B25" i="49" s="1"/>
  <c r="C26" i="49"/>
  <c r="D26" i="49"/>
  <c r="E26" i="49"/>
  <c r="F26" i="49"/>
  <c r="F25" i="49" s="1"/>
  <c r="G26" i="49"/>
  <c r="G25" i="49" s="1"/>
  <c r="H26" i="49"/>
  <c r="I26" i="49"/>
  <c r="J26" i="49"/>
  <c r="J25" i="49" s="1"/>
  <c r="K26" i="49"/>
  <c r="L26" i="49"/>
  <c r="M26" i="49"/>
  <c r="N26" i="49"/>
  <c r="N25" i="49" s="1"/>
  <c r="O26" i="49"/>
  <c r="O25" i="49" s="1"/>
  <c r="P26" i="49"/>
  <c r="B31" i="49"/>
  <c r="C31" i="49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C7" i="48"/>
  <c r="E7" i="48"/>
  <c r="E25" i="48" s="1"/>
  <c r="E35" i="48" s="1"/>
  <c r="C18" i="48"/>
  <c r="E18" i="48"/>
  <c r="C25" i="48"/>
  <c r="C35" i="48" s="1"/>
  <c r="C31" i="48"/>
  <c r="E31" i="48"/>
  <c r="E33" i="48"/>
  <c r="C7" i="47"/>
  <c r="C25" i="47" s="1"/>
  <c r="C35" i="47" s="1"/>
  <c r="E7" i="47"/>
  <c r="E25" i="47" s="1"/>
  <c r="C18" i="47"/>
  <c r="E18" i="47"/>
  <c r="C31" i="47"/>
  <c r="E31" i="47"/>
  <c r="E33" i="47"/>
  <c r="C7" i="43"/>
  <c r="D7" i="43"/>
  <c r="E7" i="43"/>
  <c r="F7" i="43"/>
  <c r="C18" i="43"/>
  <c r="D18" i="43"/>
  <c r="E18" i="43"/>
  <c r="F18" i="43"/>
  <c r="C25" i="43"/>
  <c r="D25" i="43"/>
  <c r="D29" i="43" s="1"/>
  <c r="E25" i="43"/>
  <c r="E29" i="43" s="1"/>
  <c r="F25" i="43"/>
  <c r="F29" i="43" s="1"/>
  <c r="C29" i="43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C7" i="26"/>
  <c r="D7" i="26"/>
  <c r="E7" i="26"/>
  <c r="F7" i="26"/>
  <c r="C18" i="26"/>
  <c r="C28" i="26" s="1"/>
  <c r="D18" i="26"/>
  <c r="E18" i="26"/>
  <c r="F18" i="26"/>
  <c r="D28" i="26"/>
  <c r="E28" i="26"/>
  <c r="F28" i="26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D8" i="9"/>
  <c r="G8" i="9"/>
  <c r="D23" i="9"/>
  <c r="G23" i="9"/>
  <c r="C33" i="6"/>
  <c r="D33" i="6"/>
  <c r="E33" i="6"/>
  <c r="C36" i="5"/>
  <c r="D36" i="5"/>
  <c r="E36" i="5"/>
  <c r="L31" i="58" l="1"/>
  <c r="E35" i="47"/>
</calcChain>
</file>

<file path=xl/sharedStrings.xml><?xml version="1.0" encoding="utf-8"?>
<sst xmlns="http://schemas.openxmlformats.org/spreadsheetml/2006/main" count="1871" uniqueCount="765">
  <si>
    <t>TOTAL GENERAL</t>
  </si>
  <si>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</si>
  <si>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</si>
  <si>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</si>
  <si>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</si>
  <si>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</si>
  <si>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</si>
  <si>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</si>
  <si>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</si>
  <si>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</si>
  <si>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</si>
  <si>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</si>
  <si>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</si>
  <si>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</si>
  <si>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</si>
  <si>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</si>
  <si>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</si>
  <si>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</si>
  <si>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</si>
  <si>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</si>
  <si>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</si>
  <si>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</si>
  <si>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</si>
  <si>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</si>
  <si>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</si>
  <si>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</si>
  <si>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</si>
  <si>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</si>
  <si>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</si>
  <si>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</si>
  <si>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</si>
  <si>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</si>
  <si>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</si>
  <si>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</si>
  <si>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</si>
  <si>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</si>
  <si>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</si>
  <si>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</si>
  <si>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</si>
  <si>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</si>
  <si>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</si>
  <si>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</si>
  <si>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</si>
  <si>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</si>
  <si>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</si>
  <si>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</si>
  <si>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</si>
  <si>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</si>
  <si>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</si>
  <si>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</si>
  <si>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</si>
  <si>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</si>
  <si>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</si>
  <si>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</si>
  <si>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</si>
  <si>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</si>
  <si>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</si>
  <si>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</si>
  <si>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</si>
  <si>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</si>
  <si>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</si>
  <si>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</si>
  <si>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</si>
  <si>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</si>
  <si>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</si>
  <si>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</si>
  <si>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</si>
  <si>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</si>
  <si>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</si>
  <si>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</si>
  <si>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</si>
  <si>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</si>
  <si>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</si>
  <si>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</si>
  <si>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</si>
  <si>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</si>
  <si>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</si>
  <si>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</si>
  <si>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</si>
  <si>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</si>
  <si>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</si>
  <si>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</si>
  <si>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</si>
  <si>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</si>
  <si>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</si>
  <si>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</si>
  <si>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</si>
  <si>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</si>
  <si>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</si>
  <si>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</si>
  <si>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</si>
  <si>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</si>
  <si>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</si>
  <si>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</si>
  <si>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</si>
  <si>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</si>
  <si>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</si>
  <si>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</si>
  <si>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</si>
  <si>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</si>
  <si>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</si>
  <si>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</si>
  <si>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</si>
  <si>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</si>
  <si>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</si>
  <si>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</si>
  <si>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</si>
  <si>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</si>
  <si>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</si>
  <si>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</si>
  <si>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</si>
  <si>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</si>
  <si>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</si>
  <si>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</si>
  <si>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</si>
  <si>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</si>
  <si>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</si>
  <si>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</si>
  <si>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</si>
  <si>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</si>
  <si>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</si>
  <si>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</si>
  <si>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</si>
  <si>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</si>
  <si>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</si>
  <si>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</si>
  <si>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</si>
  <si>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</si>
  <si>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</si>
  <si>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</si>
  <si>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</si>
  <si>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</si>
  <si>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DEPENSES (1)</t>
  </si>
  <si>
    <t>Article /compte par nature</t>
  </si>
  <si>
    <t>Détail par articles</t>
  </si>
  <si>
    <t>B - SECTION DE FONCTIONNEMENT - 94 OPERATIONS NON VENTILEES</t>
  </si>
  <si>
    <t>(1) 661 et 76 uniquement servi en opérations réelles ; le rattachement de fin d'exercice par mouvement d'ordre budgétaire figure au chapitre 946</t>
  </si>
  <si>
    <t xml:space="preserve">DEPENSES </t>
  </si>
  <si>
    <t>CHAPITRE 943 - OPERATIONS FINANCIERES</t>
  </si>
  <si>
    <t>PARTICIPATIONS</t>
  </si>
  <si>
    <t>CHAPITRE 942 - DOTATIONS ET PARTICIPATIONS</t>
  </si>
  <si>
    <t>B 943</t>
  </si>
  <si>
    <t>B 942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</si>
  <si>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</si>
  <si>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</si>
  <si>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AUTRES PRODUITS</t>
  </si>
  <si>
    <t>SUBVENTIONS EXCEPTIONNELLES</t>
  </si>
  <si>
    <t>RESTITUTIONS SUR TAXES</t>
  </si>
  <si>
    <t>CHARGES EXCEPTIONNELLES SUR OPERATIONS DE GESTION</t>
  </si>
  <si>
    <t>AIDES DIRECTES A LA PERSONNE</t>
  </si>
  <si>
    <t>CHARGES DE SECURITE SOCIALE ET DE PREVOYANCE</t>
  </si>
  <si>
    <t>REMUNERATIONS DU PERSONNEL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</si>
  <si>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</si>
  <si>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</si>
  <si>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</si>
  <si>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</si>
  <si>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</si>
  <si>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</si>
  <si>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ENTRETIEN ET REPARATIONS</t>
  </si>
  <si>
    <t>LOCATIONS</t>
  </si>
  <si>
    <t>ACHATS NON STOCKES DE MATIERES ET FOURNITURES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</si>
  <si>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</si>
  <si>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</si>
  <si>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</si>
  <si>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</si>
  <si>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</si>
  <si>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</si>
  <si>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</si>
  <si>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RECHERCHE - DEVELOPPEMENT</t>
  </si>
  <si>
    <t>AUTRES ACTIVITES</t>
  </si>
  <si>
    <t>AUTRES ACTIVITES DE SERVICES</t>
  </si>
  <si>
    <t>TOURISME</t>
  </si>
  <si>
    <t>compte par nature (1)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</si>
  <si>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</si>
  <si>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</si>
  <si>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</si>
  <si>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</si>
  <si>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</si>
  <si>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</si>
  <si>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 xml:space="preserve">AE(2) = </t>
  </si>
  <si>
    <t>CHAPITRE 939 - ECONOMIE</t>
  </si>
  <si>
    <t>Détail par articles - Présentation croisée</t>
  </si>
  <si>
    <t>A 939</t>
  </si>
  <si>
    <t>B - SECTION DE FONCTIONNEMENT - 93 OPERATIONS VENTILEES</t>
  </si>
  <si>
    <t>AUTRES IMPOTS ET TAXES</t>
  </si>
  <si>
    <t>AUTRES IMPOTS, TAXES ET VERSEMENTS ASSIMILES (ADMINISTRATION DES IMPOTS)</t>
  </si>
  <si>
    <t>PRIMES D ASSURANCES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</si>
  <si>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</si>
  <si>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</si>
  <si>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</si>
  <si>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</si>
  <si>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</si>
  <si>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</si>
  <si>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</t>
  </si>
  <si>
    <t>A 938</t>
  </si>
  <si>
    <t>PRESTATIONS DE SERVICES</t>
  </si>
  <si>
    <t>REDEVANCES ET RECETTES D UTILISATION DU DOMAINE</t>
  </si>
  <si>
    <t>ETUDES ET RECHERCHES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</si>
  <si>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</si>
  <si>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</si>
  <si>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</si>
  <si>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</si>
  <si>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</si>
  <si>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</si>
  <si>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</si>
  <si>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</si>
  <si>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A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</si>
  <si>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</si>
  <si>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</si>
  <si>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</si>
  <si>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</si>
  <si>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A 936</t>
  </si>
  <si>
    <t>PRODUITS EXCEPTIONNELS SUR OPERATIONS DE GESTION</t>
  </si>
  <si>
    <t>SUBVENTIONS</t>
  </si>
  <si>
    <t>AIDES INDIRECTES A LA PERSONNE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</si>
  <si>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</si>
  <si>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</si>
  <si>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</si>
  <si>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</si>
  <si>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</si>
  <si>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</si>
  <si>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PROTECTION ET ACTION SOCIALE</t>
  </si>
  <si>
    <t>A 935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</si>
  <si>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</si>
  <si>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</si>
  <si>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</si>
  <si>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</si>
  <si>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</t>
  </si>
  <si>
    <t>A 933</t>
  </si>
  <si>
    <t>CHARGES DIVERSES DE GESTION COURANTE</t>
  </si>
  <si>
    <t>SERVICES PERISCOLAIRES</t>
  </si>
  <si>
    <t>ENSEIGNEMENT SUPERIEUR</t>
  </si>
  <si>
    <t>ENSEIGNEMENT SECONDAIRE</t>
  </si>
  <si>
    <t>ENSEIGNEMENT PRIMAIRE</t>
  </si>
  <si>
    <t xml:space="preserve">AE = </t>
  </si>
  <si>
    <t>CHAPITRE 932 - ENSEIGNEMENT</t>
  </si>
  <si>
    <t>A 932</t>
  </si>
  <si>
    <t>JUSTICE</t>
  </si>
  <si>
    <t>INCENDIE ET SECOURS</t>
  </si>
  <si>
    <t>POLICE</t>
  </si>
  <si>
    <t>CHAPITRE 931 - SECURITE ET ORDRE PUBLIC</t>
  </si>
  <si>
    <t>A 931</t>
  </si>
  <si>
    <t>AUTRES PRODUITS EXCEPTIONNELS</t>
  </si>
  <si>
    <t>MANDATS ANNULES (S/EXERCICES ANTERIEURS) OU ATTEINTS PAR DECHEANCE QUADRIENNALE</t>
  </si>
  <si>
    <t>REVENUS DES VALEURS MOBILIERES DE PLACEMENT (REVENUS DIRECTS ET INDIRECTS)</t>
  </si>
  <si>
    <t>COMPENSATIONS, ATTRIBUTIONS ET AUTRES PARTICIPATIONS</t>
  </si>
  <si>
    <t>AMENDES</t>
  </si>
  <si>
    <t>IMPOTS ET TAXES SECTORIELS</t>
  </si>
  <si>
    <t>IMPOTS ET TAXES LIES AUX ACTIVITES DE SERVICE</t>
  </si>
  <si>
    <t>DROITS D ENREGISTREMENT ET DE TIMBRE</t>
  </si>
  <si>
    <t>DROITS ET TAXES A L'IMPORTATION</t>
  </si>
  <si>
    <t>CONTRIBUTIONS DIRECTES</t>
  </si>
  <si>
    <t>AUTRES CHARGES EXCEPTIONNELLES</t>
  </si>
  <si>
    <t>TITRES ANNULES (SUR EXERCICES ANTERIEURS)</t>
  </si>
  <si>
    <t>AUTRES CHARGES FINANCIERES</t>
  </si>
  <si>
    <t>CHARGES D INTERETS</t>
  </si>
  <si>
    <t>CONTRIBUTIONS OBLIGATOIRES</t>
  </si>
  <si>
    <t>INDEMNITES, FRAIS MISSION ET FORMAT DES ELUS, MEMBRES INSTITUT</t>
  </si>
  <si>
    <t>AUTRES CHARGES DE PERSONNEL</t>
  </si>
  <si>
    <t>CHARGES LOCATIVES ET DE COPROPRIETE</t>
  </si>
  <si>
    <t>ACHATS STOCKES - AUTRES APPROVISIONNEMENTS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</si>
  <si>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</si>
  <si>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</si>
  <si>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</si>
  <si>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</si>
  <si>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</si>
  <si>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</si>
  <si>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</si>
  <si>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</si>
  <si>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</si>
  <si>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</si>
  <si>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</si>
  <si>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</si>
  <si>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</si>
  <si>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</si>
  <si>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</si>
  <si>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</si>
  <si>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</si>
  <si>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</si>
  <si>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</si>
  <si>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</si>
  <si>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</si>
  <si>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</si>
  <si>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</si>
  <si>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</si>
  <si>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</si>
  <si>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</si>
  <si>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</si>
  <si>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</si>
  <si>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</si>
  <si>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</si>
  <si>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</si>
  <si>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</si>
  <si>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</si>
  <si>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</si>
  <si>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</si>
  <si>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</si>
  <si>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</si>
  <si>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</si>
  <si>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</si>
  <si>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</si>
  <si>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</si>
  <si>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</si>
  <si>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</si>
  <si>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</si>
  <si>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</si>
  <si>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</si>
  <si>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</si>
  <si>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</si>
  <si>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</si>
  <si>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</si>
  <si>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</si>
  <si>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</si>
  <si>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</si>
  <si>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</si>
  <si>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</si>
  <si>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</si>
  <si>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</si>
  <si>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</si>
  <si>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</si>
  <si>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</si>
  <si>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</si>
  <si>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</si>
  <si>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</si>
  <si>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</si>
  <si>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</si>
  <si>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</si>
  <si>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(1) Reversement de dotations (trop perçu)</t>
  </si>
  <si>
    <t>ETAT ET ETABLISSEMENTS NATIONAUX</t>
  </si>
  <si>
    <t>CHAPITRE 922 - DOTATIONS ET PARTICIPATIONS</t>
  </si>
  <si>
    <t>CHAPITRE 921 - TAXES NON AFFECTEES</t>
  </si>
  <si>
    <t>A 922</t>
  </si>
  <si>
    <t>A 921</t>
  </si>
  <si>
    <t>POUR INFORMATION : EMPRUNTS AFFECTES</t>
  </si>
  <si>
    <t>INSTALLATIONS, MATERIEL ET OUTILLAGE TECHNIQUES</t>
  </si>
  <si>
    <t>RECETTES AFFECTEES AUX EQUIPEMENTS</t>
  </si>
  <si>
    <t>DEPENSES D'EQUIPEMENT</t>
  </si>
  <si>
    <t xml:space="preserve">AP = </t>
  </si>
  <si>
    <t>CHAPITRE 909 - ECONOMIE</t>
  </si>
  <si>
    <t>A 909</t>
  </si>
  <si>
    <t>A - SECTION D'INVESTISSEMENT - 90 OPERATIONS VENTILEES</t>
  </si>
  <si>
    <t>IMMOBILISATIONS CORPORELLES EN COURS</t>
  </si>
  <si>
    <t>AUTRES IMMOBILISATIONS CORPORELLES</t>
  </si>
  <si>
    <t>CHAPITRE 908 - TRANSPORTS ET COMMUNICATION</t>
  </si>
  <si>
    <t>A 908</t>
  </si>
  <si>
    <t>CONSTRUCTIONS</t>
  </si>
  <si>
    <t>CHAPITRE 907 - AMENAGEMENT ET ENVIRONNEMENT</t>
  </si>
  <si>
    <t>A 907</t>
  </si>
  <si>
    <t>FRAIS D ETUDES, DE RECHERCHE ET DE DEVELOPPEMENT ET FRAIS D INSERTION</t>
  </si>
  <si>
    <t>CHAPITRE 903 - CULTURE, JEUNESSE, SPORTS ET LOISIRS</t>
  </si>
  <si>
    <t>A 903</t>
  </si>
  <si>
    <t xml:space="preserve">AP(2) = </t>
  </si>
  <si>
    <t>CHAPITRE 900 - ADMINISTRATION GENERALE</t>
  </si>
  <si>
    <t>A 900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</si>
  <si>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</si>
  <si>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</si>
  <si>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</si>
  <si>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</si>
  <si>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</si>
  <si>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</si>
  <si>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</si>
  <si>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</si>
  <si>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</si>
  <si>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</si>
  <si>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</si>
  <si>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</si>
  <si>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</si>
  <si>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</si>
  <si>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</si>
  <si>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</si>
  <si>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</si>
  <si>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</si>
  <si>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</si>
  <si>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</si>
  <si>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</si>
  <si>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</si>
  <si>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</si>
  <si>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</si>
  <si>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</si>
  <si>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</si>
  <si>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</si>
  <si>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</si>
  <si>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</si>
  <si>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</si>
  <si>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</si>
  <si>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</si>
  <si>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</si>
  <si>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</si>
  <si>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</si>
  <si>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</si>
  <si>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</si>
  <si>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</si>
  <si>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</si>
  <si>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</si>
  <si>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</si>
  <si>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</si>
  <si>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</si>
  <si>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</si>
  <si>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</si>
  <si>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</si>
  <si>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</si>
  <si>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</si>
  <si>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</si>
  <si>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</si>
  <si>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</si>
  <si>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</si>
  <si>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</si>
  <si>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</si>
  <si>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</si>
  <si>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</si>
  <si>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</si>
  <si>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</si>
  <si>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</si>
  <si>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</si>
  <si>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</si>
  <si>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</si>
  <si>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</si>
  <si>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</si>
  <si>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</si>
  <si>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</si>
  <si>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</si>
  <si>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</si>
  <si>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</si>
  <si>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</si>
  <si>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</si>
  <si>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</si>
  <si>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</si>
  <si>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</si>
  <si>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</si>
  <si>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</si>
  <si>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</si>
  <si>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</si>
  <si>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</si>
  <si>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</si>
  <si>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</si>
  <si>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Sous total des opérations réelles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</si>
  <si>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</si>
  <si>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</si>
  <si>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</si>
  <si>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</si>
  <si>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</si>
  <si>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</si>
  <si>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</si>
  <si>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</si>
  <si>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</si>
  <si>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</si>
  <si>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</si>
  <si>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</si>
  <si>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</si>
  <si>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</si>
  <si>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</si>
  <si>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</si>
  <si>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</si>
  <si>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</si>
  <si>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</si>
  <si>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</si>
  <si>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</si>
  <si>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</si>
  <si>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</si>
  <si>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</si>
  <si>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</si>
  <si>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</si>
  <si>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</si>
  <si>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</si>
  <si>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</si>
  <si>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</si>
  <si>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</si>
  <si>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</si>
  <si>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</si>
  <si>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</si>
  <si>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</si>
  <si>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</si>
  <si>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</si>
  <si>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</si>
  <si>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</si>
  <si>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</si>
  <si>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</si>
  <si>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</si>
  <si>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</si>
  <si>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</si>
  <si>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</si>
  <si>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</si>
  <si>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</si>
  <si>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</si>
  <si>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</si>
  <si>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</si>
  <si>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</si>
  <si>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</si>
  <si>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</si>
  <si>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</si>
  <si>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</si>
  <si>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</si>
  <si>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</si>
  <si>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</si>
  <si>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</si>
  <si>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</si>
  <si>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</si>
  <si>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</si>
  <si>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</si>
  <si>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</si>
  <si>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</si>
  <si>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</si>
  <si>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</si>
  <si>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</si>
  <si>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</si>
  <si>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</si>
  <si>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</si>
  <si>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</si>
  <si>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</si>
  <si>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</si>
  <si>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</si>
  <si>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</si>
  <si>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</si>
  <si>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</si>
  <si>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</si>
  <si>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</si>
  <si>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</si>
  <si>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</si>
  <si>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</si>
  <si>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</si>
  <si>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</si>
  <si>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</si>
  <si>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</si>
  <si>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</si>
  <si>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</si>
  <si>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</si>
  <si>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</si>
  <si>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</si>
  <si>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</si>
  <si>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</si>
  <si>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</si>
  <si>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</si>
  <si>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</si>
  <si>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</si>
  <si>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ECONOMIE ET DEVELOPPEMENT</t>
  </si>
  <si>
    <t>AMENAGEMENT, ENVIRONNEMENT</t>
  </si>
  <si>
    <t>SANTE (PREV. MEDICO SOCIALE)</t>
  </si>
  <si>
    <t>CULTURE, JEUNESSE ET SPORTS, LOISIRS</t>
  </si>
  <si>
    <t>0                  ADMINISTRATION GENERALE</t>
  </si>
  <si>
    <t>DONT NON VENTILE</t>
  </si>
  <si>
    <t>DONT DEPENSES IMPREVUES</t>
  </si>
  <si>
    <t>VOTE DE L'ASSEMBLEE OU DU CONGRES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</si>
  <si>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</si>
  <si>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</si>
  <si>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</si>
  <si>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</si>
  <si>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</si>
  <si>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</si>
  <si>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</si>
  <si>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</si>
  <si>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</si>
  <si>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</si>
  <si>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</si>
  <si>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</si>
  <si>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</si>
  <si>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</si>
  <si>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</si>
  <si>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</si>
  <si>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</si>
  <si>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</si>
  <si>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</si>
  <si>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</si>
  <si>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</si>
  <si>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</si>
  <si>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</si>
  <si>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</si>
  <si>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</si>
  <si>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</si>
  <si>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</si>
  <si>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</si>
  <si>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</si>
  <si>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</si>
  <si>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</si>
  <si>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</si>
  <si>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</si>
  <si>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</si>
  <si>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</si>
  <si>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</si>
  <si>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</si>
  <si>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</si>
  <si>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</si>
  <si>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</si>
  <si>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</si>
  <si>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</si>
  <si>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</si>
  <si>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</si>
  <si>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</si>
  <si>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</si>
  <si>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</si>
  <si>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</si>
  <si>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</si>
  <si>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</si>
  <si>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</si>
  <si>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</si>
  <si>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</si>
  <si>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</si>
  <si>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</si>
  <si>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</si>
  <si>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</si>
  <si>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</si>
  <si>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</si>
  <si>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</si>
  <si>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</si>
  <si>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</si>
  <si>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</si>
  <si>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</si>
  <si>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</si>
  <si>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</si>
  <si>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</si>
  <si>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</si>
  <si>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</si>
  <si>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</si>
  <si>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</si>
  <si>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</si>
  <si>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</si>
  <si>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</si>
  <si>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</si>
  <si>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</si>
  <si>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</si>
  <si>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</si>
  <si>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</si>
  <si>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1 - Budget -Récapitulation par groupes fonctionnels</t>
  </si>
  <si>
    <t>Vue d'ensemble du budget</t>
  </si>
  <si>
    <t xml:space="preserve">Eléments de bilan - Etat de la dette 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</si>
  <si>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</si>
  <si>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</si>
  <si>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</si>
  <si>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</si>
  <si>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</si>
  <si>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</si>
  <si>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</si>
  <si>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</si>
  <si>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</si>
  <si>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INFORMATIONS FISCALES PREVISIONNELLES</t>
  </si>
  <si>
    <t>Moyennes prévisionnelles</t>
  </si>
  <si>
    <t>(1) Total des centimes additionnels votés par l'Assemblée / Total des centimes additionnels plafonnés</t>
  </si>
  <si>
    <t>(2) Propositions formulées pour l'exercice n</t>
  </si>
  <si>
    <t>PROPOSITIONS DE LA COMMISSION DES FINANCES (2)</t>
  </si>
  <si>
    <t>Propositions de la commission des finances</t>
  </si>
  <si>
    <t>(3) Propositions formulées pour l'exercice n</t>
  </si>
  <si>
    <r>
      <t xml:space="preserve">- au niveau (1) </t>
    </r>
    <r>
      <rPr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                               pour la section d'investissement</t>
    </r>
  </si>
  <si>
    <r>
      <t xml:space="preserve">- au niveau (1) </t>
    </r>
    <r>
      <rPr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                               pour la section de fonctionnement</t>
    </r>
  </si>
  <si>
    <r>
      <rPr>
        <sz val="8"/>
        <color rgb="FFFF0000"/>
        <rFont val="Arial"/>
        <family val="2"/>
      </rPr>
      <t>657</t>
    </r>
    <r>
      <rPr>
        <sz val="8"/>
        <rFont val="Arial"/>
        <family val="2"/>
      </rPr>
      <t>............................................................................................................................................................</t>
    </r>
  </si>
  <si>
    <t>Propositions de la</t>
  </si>
  <si>
    <t>commission des finances</t>
  </si>
  <si>
    <t>ANNEXES</t>
  </si>
  <si>
    <t>TERRITOIRE des ÎLES</t>
  </si>
  <si>
    <t>Mata'Utu le 24 novembre 2016</t>
  </si>
  <si>
    <t>WALLIS ET FUTUNA</t>
  </si>
  <si>
    <t>-*-*-*-*-</t>
  </si>
  <si>
    <t>BUDGET TERRITORIAL 2015</t>
  </si>
  <si>
    <t>ETAT DES POSTES D'AGENTS TERRITORIAUX</t>
  </si>
  <si>
    <t>SERVICES</t>
  </si>
  <si>
    <t>CATEGORIES (Indices Chiffres)</t>
  </si>
  <si>
    <t>CATEGORIE SUPERIEURE</t>
  </si>
  <si>
    <t>Créations de postes</t>
  </si>
  <si>
    <t>V</t>
  </si>
  <si>
    <t>VI</t>
  </si>
  <si>
    <t>C</t>
  </si>
  <si>
    <t>D</t>
  </si>
  <si>
    <t>SRE</t>
  </si>
  <si>
    <t>FINANCES</t>
  </si>
  <si>
    <t>SECRETARIAT GENERAL</t>
  </si>
  <si>
    <t>RESSOURCES HUMAINES</t>
  </si>
  <si>
    <t>3+1 vcat</t>
  </si>
  <si>
    <t>CABINET</t>
  </si>
  <si>
    <t>INFORMATIQUE</t>
  </si>
  <si>
    <t>CELLULE EUROPE</t>
  </si>
  <si>
    <t>B. B. L. (Bureau du budget/Logistique)</t>
  </si>
  <si>
    <t>ASSEMBLEE TERRITORIALE</t>
  </si>
  <si>
    <t>CD-RLT-DELEG-PEL. DETACHE</t>
  </si>
  <si>
    <t>CONTRIBUTIONS DIVERSES</t>
  </si>
  <si>
    <t>REGIE LOCALE DES TABACS</t>
  </si>
  <si>
    <t>DELEGATION FUTUNA</t>
  </si>
  <si>
    <t>DELEGATION PARIS</t>
  </si>
  <si>
    <t>DELEGATION NOUMEA</t>
  </si>
  <si>
    <t>DELEGATION TAHITI</t>
  </si>
  <si>
    <t>PERSONNEL DETACHE</t>
  </si>
  <si>
    <t>STOSVE</t>
  </si>
  <si>
    <t>AFFAIRES CULTURELLES</t>
  </si>
  <si>
    <t>AFFAIRES CULTURELLES WALLIS</t>
  </si>
  <si>
    <t>AFFAIRES CULTURELLES FUTUNA</t>
  </si>
  <si>
    <t>JEUNESSE ET SPORTS</t>
  </si>
  <si>
    <t>JEUNESSE ET SPORTS WALLIS</t>
  </si>
  <si>
    <t>JEUNESSE ET SPORTS FUTUNA</t>
  </si>
  <si>
    <t>SITAS</t>
  </si>
  <si>
    <t>ENVIRONNEMENT</t>
  </si>
  <si>
    <t>TRAVAUX PUBLICS &amp; SAMPPB</t>
  </si>
  <si>
    <t>TRAVAUX PUBLICS WALLIS</t>
  </si>
  <si>
    <t>TRAVAUX PUBLICS FUTUNA</t>
  </si>
  <si>
    <t>SAMPPB</t>
  </si>
  <si>
    <t>A. E. D.</t>
  </si>
  <si>
    <t>S. T. S. E. E.</t>
  </si>
  <si>
    <t>S. T. A. R. P.</t>
  </si>
  <si>
    <t>STARP WALLIS</t>
  </si>
  <si>
    <t>STARP FUTUNA</t>
  </si>
  <si>
    <t>BUDGET ANNEXE</t>
  </si>
  <si>
    <t>SPT WALLIS</t>
  </si>
  <si>
    <t>SPT FUTUNA</t>
  </si>
  <si>
    <t>TELEPHONE MOBILE / GSM</t>
  </si>
  <si>
    <t>TOTAL TITULAIRES</t>
  </si>
  <si>
    <t>POSTES DE CONTRACTUELS</t>
  </si>
  <si>
    <t>EXERCICE 2017 – REMBOURSEMENTS des PRETS AFD et BEI – TABLEAU PREVISIONNEL exprimé en €</t>
  </si>
  <si>
    <t>Prêts B. E. I. - Budget Principal</t>
  </si>
  <si>
    <t>Numéro du prêt</t>
  </si>
  <si>
    <t>Objet</t>
  </si>
  <si>
    <t xml:space="preserve">Date </t>
  </si>
  <si>
    <t>Annulation</t>
  </si>
  <si>
    <t>Durée</t>
  </si>
  <si>
    <t>Différé</t>
  </si>
  <si>
    <t>Date dernière</t>
  </si>
  <si>
    <t>Taux</t>
  </si>
  <si>
    <t>Encours</t>
  </si>
  <si>
    <t>Échéance au 30/04/2017</t>
  </si>
  <si>
    <t>Échéance au 31/10/2017</t>
  </si>
  <si>
    <t>Convention</t>
  </si>
  <si>
    <t>Prêt</t>
  </si>
  <si>
    <t>Mobilisé</t>
  </si>
  <si>
    <t>Année</t>
  </si>
  <si>
    <t>(mois)</t>
  </si>
  <si>
    <t>Échéance</t>
  </si>
  <si>
    <t>Capital</t>
  </si>
  <si>
    <t>Intérêts</t>
  </si>
  <si>
    <t>Année 2017</t>
  </si>
  <si>
    <t>8-0344-00-00</t>
  </si>
  <si>
    <t>Electrification solaire W et F</t>
  </si>
  <si>
    <t>I-5695/2078       C-6796/2078</t>
  </si>
  <si>
    <t>8-0327-00-00</t>
  </si>
  <si>
    <t>Amélioration routes</t>
  </si>
  <si>
    <t>8-0318-00-00</t>
  </si>
  <si>
    <t>Electrification Futuna</t>
  </si>
  <si>
    <t>TOTAL EURO</t>
  </si>
  <si>
    <t>TOTAL XPF</t>
  </si>
  <si>
    <t>PRETS A. F. D. &amp; C. P. S. W. F. - Budget Annexe du SPT</t>
  </si>
  <si>
    <t>C WF 1039 01 A</t>
  </si>
  <si>
    <t>Modernisation et extension - Réseau de télécommunications</t>
  </si>
  <si>
    <t>I-4205/76            C-12283/76</t>
  </si>
  <si>
    <t>C WF 1427 01 B</t>
  </si>
  <si>
    <t>G. S. M.</t>
  </si>
  <si>
    <t>I-12298/76      C-12276/76</t>
  </si>
  <si>
    <t>C. P. S. W. F. 01/2014</t>
  </si>
  <si>
    <t>I-12299/43809 C-12277/43809</t>
  </si>
  <si>
    <t>Euros</t>
  </si>
  <si>
    <t>F.xpf</t>
  </si>
  <si>
    <t>TOTAUX PRETS AFD et BEI</t>
  </si>
  <si>
    <t xml:space="preserve">Total échéance (capital + intérêts) avril 2017 : </t>
  </si>
  <si>
    <t>Total en cours au 1er janvier 2017</t>
  </si>
  <si>
    <t>€</t>
  </si>
  <si>
    <t xml:space="preserve">Total échéance (capital + intérêts) octobre 2017 : </t>
  </si>
  <si>
    <t>F.XPF</t>
  </si>
  <si>
    <t xml:space="preserve">Total remboursements 2017 : </t>
  </si>
  <si>
    <t>SANS</t>
  </si>
  <si>
    <t>4-5</t>
  </si>
  <si>
    <t>6-7</t>
  </si>
  <si>
    <t>8-9</t>
  </si>
  <si>
    <t>11</t>
  </si>
  <si>
    <t>12 à 20</t>
  </si>
  <si>
    <t>21-22</t>
  </si>
  <si>
    <t>24</t>
  </si>
  <si>
    <t>25 à 40</t>
  </si>
  <si>
    <t>41</t>
  </si>
  <si>
    <t>42</t>
  </si>
  <si>
    <t>43-44</t>
  </si>
  <si>
    <t>Eléments de bilan-Equilibre opérations financières-Dépenses</t>
  </si>
  <si>
    <t>Eléments de bilan-Equilibre opérations financières-Recettes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</si>
</sst>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_-* #,##0\ _€_-;\-* #,##0\ _€_-;_-* &quot;-&quot;??\ _€_-;_-@_-"/>
    <numFmt numFmtId="168" formatCode="dd/mm/yy"/>
  </numFmts>
  <fonts count="37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72"/>
      <color theme="1"/>
      <name val="Aparajita"/>
      <family val="2"/>
    </font>
    <font>
      <sz val="11"/>
      <color theme="1"/>
      <name val="Aparajita"/>
      <family val="2"/>
    </font>
    <font>
      <b/>
      <sz val="14"/>
      <color theme="1"/>
      <name val="Aparajita"/>
      <family val="2"/>
    </font>
    <font>
      <sz val="8"/>
      <color theme="1"/>
      <name val="Aparajita"/>
      <family val="2"/>
    </font>
    <font>
      <b/>
      <u/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</borders>
  <cellStyleXfs count="6">
    <xf numFmtId="0" fontId="0" fillId="0" borderId="0"/>
    <xf numFmtId="0" fontId="1" fillId="0" borderId="0"/>
    <xf numFmtId="0" fontId="1" fillId="0" borderId="27"/>
    <xf numFmtId="43" fontId="1" fillId="0" borderId="0" applyFont="0" applyFill="0" applyBorder="0" applyAlignment="0" applyProtection="0"/>
    <xf numFmtId="0" fontId="1" fillId="0" borderId="0" applyBorder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4" fillId="0" borderId="16" xfId="1" applyNumberFormat="1" applyFont="1" applyBorder="1" applyAlignment="1">
      <alignment vertical="center"/>
    </xf>
    <xf numFmtId="0" fontId="4" fillId="0" borderId="16" xfId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0" fontId="4" fillId="0" borderId="19" xfId="1" applyFont="1" applyBorder="1" applyAlignment="1">
      <alignment vertical="center" wrapText="1"/>
    </xf>
    <xf numFmtId="49" fontId="4" fillId="0" borderId="20" xfId="1" applyNumberFormat="1" applyFont="1" applyBorder="1" applyAlignment="1">
      <alignment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5" fontId="7" fillId="0" borderId="42" xfId="1" applyNumberFormat="1" applyFont="1" applyBorder="1" applyAlignment="1">
      <alignment vertical="center"/>
    </xf>
    <xf numFmtId="165" fontId="7" fillId="0" borderId="43" xfId="1" applyNumberFormat="1" applyFont="1" applyBorder="1" applyAlignment="1">
      <alignment vertical="center"/>
    </xf>
    <xf numFmtId="0" fontId="7" fillId="3" borderId="43" xfId="1" applyFont="1" applyFill="1" applyBorder="1" applyAlignment="1">
      <alignment vertical="center" wrapText="1"/>
    </xf>
    <xf numFmtId="49" fontId="7" fillId="3" borderId="44" xfId="1" applyNumberFormat="1" applyFont="1" applyFill="1" applyBorder="1" applyAlignment="1">
      <alignment vertical="center"/>
    </xf>
    <xf numFmtId="165" fontId="7" fillId="0" borderId="15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4" fillId="0" borderId="28" xfId="1" applyNumberFormat="1" applyFont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0" fontId="4" fillId="0" borderId="29" xfId="1" applyFont="1" applyBorder="1" applyAlignment="1">
      <alignment vertical="center" wrapText="1"/>
    </xf>
    <xf numFmtId="49" fontId="4" fillId="0" borderId="30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65" fontId="3" fillId="0" borderId="46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 wrapText="1"/>
    </xf>
    <xf numFmtId="49" fontId="3" fillId="0" borderId="47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7" fillId="0" borderId="43" xfId="1" applyFont="1" applyBorder="1" applyAlignment="1">
      <alignment vertical="center" wrapText="1"/>
    </xf>
    <xf numFmtId="0" fontId="7" fillId="0" borderId="44" xfId="1" applyFont="1" applyBorder="1" applyAlignment="1">
      <alignment vertical="center"/>
    </xf>
    <xf numFmtId="165" fontId="7" fillId="0" borderId="45" xfId="1" applyNumberFormat="1" applyFont="1" applyBorder="1" applyAlignment="1">
      <alignment vertical="center"/>
    </xf>
    <xf numFmtId="165" fontId="7" fillId="0" borderId="46" xfId="1" applyNumberFormat="1" applyFont="1" applyBorder="1" applyAlignment="1">
      <alignment vertical="center"/>
    </xf>
    <xf numFmtId="0" fontId="7" fillId="0" borderId="46" xfId="1" applyFont="1" applyBorder="1" applyAlignment="1">
      <alignment vertical="center" wrapText="1"/>
    </xf>
    <xf numFmtId="0" fontId="7" fillId="0" borderId="47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49" fontId="3" fillId="3" borderId="47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165" fontId="4" fillId="0" borderId="46" xfId="1" applyNumberFormat="1" applyFont="1" applyBorder="1" applyAlignment="1">
      <alignment vertical="top"/>
    </xf>
    <xf numFmtId="0" fontId="3" fillId="3" borderId="46" xfId="1" applyFont="1" applyFill="1" applyBorder="1" applyAlignment="1">
      <alignment horizontal="center" vertical="center" wrapText="1"/>
    </xf>
    <xf numFmtId="165" fontId="9" fillId="0" borderId="52" xfId="1" applyNumberFormat="1" applyFont="1" applyBorder="1" applyAlignment="1">
      <alignment vertical="center"/>
    </xf>
    <xf numFmtId="0" fontId="9" fillId="0" borderId="53" xfId="1" applyFont="1" applyBorder="1" applyAlignment="1">
      <alignment vertical="center"/>
    </xf>
    <xf numFmtId="0" fontId="9" fillId="0" borderId="46" xfId="1" applyFont="1" applyBorder="1" applyAlignment="1">
      <alignment horizontal="left" vertical="center"/>
    </xf>
    <xf numFmtId="0" fontId="9" fillId="0" borderId="46" xfId="1" applyFont="1" applyBorder="1" applyAlignment="1">
      <alignment vertical="center"/>
    </xf>
    <xf numFmtId="165" fontId="9" fillId="0" borderId="55" xfId="1" applyNumberFormat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9" fillId="0" borderId="29" xfId="1" applyFont="1" applyBorder="1" applyAlignment="1">
      <alignment horizontal="left" vertical="center"/>
    </xf>
    <xf numFmtId="0" fontId="9" fillId="0" borderId="29" xfId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3" fillId="3" borderId="46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65" fontId="7" fillId="0" borderId="52" xfId="1" applyNumberFormat="1" applyFont="1" applyBorder="1" applyAlignment="1">
      <alignment vertical="center"/>
    </xf>
    <xf numFmtId="0" fontId="7" fillId="0" borderId="53" xfId="1" applyFont="1" applyBorder="1" applyAlignment="1">
      <alignment vertical="center"/>
    </xf>
    <xf numFmtId="0" fontId="7" fillId="0" borderId="46" xfId="1" applyFont="1" applyBorder="1" applyAlignment="1">
      <alignment horizontal="left" vertical="center"/>
    </xf>
    <xf numFmtId="0" fontId="7" fillId="0" borderId="46" xfId="1" applyFont="1" applyBorder="1" applyAlignment="1">
      <alignment vertical="center"/>
    </xf>
    <xf numFmtId="165" fontId="7" fillId="0" borderId="54" xfId="1" applyNumberFormat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57" xfId="1" applyFont="1" applyBorder="1" applyAlignment="1">
      <alignment horizontal="left" vertical="center"/>
    </xf>
    <xf numFmtId="0" fontId="7" fillId="0" borderId="57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7" xfId="1" applyNumberFormat="1" applyFont="1" applyBorder="1" applyAlignment="1">
      <alignment horizontal="right" vertical="center"/>
    </xf>
    <xf numFmtId="49" fontId="3" fillId="0" borderId="57" xfId="1" applyNumberFormat="1" applyFont="1" applyBorder="1" applyAlignment="1">
      <alignment horizontal="left" vertical="center" wrapText="1"/>
    </xf>
    <xf numFmtId="165" fontId="4" fillId="0" borderId="29" xfId="1" applyNumberFormat="1" applyFont="1" applyBorder="1" applyAlignment="1">
      <alignment horizontal="right" vertical="center"/>
    </xf>
    <xf numFmtId="49" fontId="4" fillId="0" borderId="29" xfId="1" applyNumberFormat="1" applyFont="1" applyBorder="1" applyAlignment="1">
      <alignment horizontal="left" vertical="center" wrapText="1"/>
    </xf>
    <xf numFmtId="165" fontId="4" fillId="0" borderId="57" xfId="1" applyNumberFormat="1" applyFont="1" applyBorder="1" applyAlignment="1">
      <alignment horizontal="right" vertical="center"/>
    </xf>
    <xf numFmtId="49" fontId="4" fillId="0" borderId="57" xfId="1" applyNumberFormat="1" applyFont="1" applyBorder="1" applyAlignment="1">
      <alignment horizontal="left" vertical="center" wrapText="1"/>
    </xf>
    <xf numFmtId="0" fontId="3" fillId="3" borderId="57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horizontal="right" vertical="center"/>
    </xf>
    <xf numFmtId="49" fontId="4" fillId="0" borderId="46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vertical="center"/>
    </xf>
    <xf numFmtId="0" fontId="4" fillId="0" borderId="46" xfId="1" applyFont="1" applyBorder="1" applyAlignment="1">
      <alignment vertical="center" wrapText="1"/>
    </xf>
    <xf numFmtId="0" fontId="4" fillId="0" borderId="46" xfId="1" applyFont="1" applyBorder="1" applyAlignment="1">
      <alignment horizontal="left" vertical="center"/>
    </xf>
    <xf numFmtId="165" fontId="9" fillId="0" borderId="46" xfId="1" applyNumberFormat="1" applyFont="1" applyBorder="1" applyAlignment="1">
      <alignment vertical="center"/>
    </xf>
    <xf numFmtId="0" fontId="9" fillId="0" borderId="46" xfId="1" applyFont="1" applyBorder="1" applyAlignment="1">
      <alignment vertical="center" wrapText="1"/>
    </xf>
    <xf numFmtId="0" fontId="3" fillId="0" borderId="46" xfId="1" applyFont="1" applyBorder="1" applyAlignment="1">
      <alignment vertical="center"/>
    </xf>
    <xf numFmtId="0" fontId="6" fillId="0" borderId="46" xfId="1" applyFont="1" applyBorder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165" fontId="3" fillId="0" borderId="54" xfId="1" applyNumberFormat="1" applyFont="1" applyBorder="1" applyAlignment="1">
      <alignment horizontal="right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3" fillId="0" borderId="50" xfId="1" applyFont="1" applyBorder="1" applyAlignment="1">
      <alignment horizontal="right" vertical="center" wrapText="1"/>
    </xf>
    <xf numFmtId="0" fontId="10" fillId="3" borderId="29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65" fontId="11" fillId="3" borderId="46" xfId="1" applyNumberFormat="1" applyFont="1" applyFill="1" applyBorder="1" applyAlignment="1">
      <alignment vertical="center"/>
    </xf>
    <xf numFmtId="165" fontId="12" fillId="3" borderId="46" xfId="1" applyNumberFormat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 wrapText="1"/>
    </xf>
    <xf numFmtId="49" fontId="7" fillId="3" borderId="46" xfId="1" applyNumberFormat="1" applyFont="1" applyFill="1" applyBorder="1" applyAlignment="1">
      <alignment vertical="center"/>
    </xf>
    <xf numFmtId="49" fontId="3" fillId="3" borderId="46" xfId="1" applyNumberFormat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49" fontId="9" fillId="0" borderId="46" xfId="1" applyNumberFormat="1" applyFont="1" applyBorder="1" applyAlignment="1">
      <alignment vertical="center"/>
    </xf>
    <xf numFmtId="165" fontId="14" fillId="3" borderId="29" xfId="1" applyNumberFormat="1" applyFont="1" applyFill="1" applyBorder="1" applyAlignment="1">
      <alignment vertical="center"/>
    </xf>
    <xf numFmtId="49" fontId="4" fillId="0" borderId="29" xfId="1" applyNumberFormat="1" applyFont="1" applyBorder="1" applyAlignment="1">
      <alignment vertical="center"/>
    </xf>
    <xf numFmtId="165" fontId="14" fillId="3" borderId="46" xfId="1" applyNumberFormat="1" applyFont="1" applyFill="1" applyBorder="1" applyAlignment="1">
      <alignment vertical="center"/>
    </xf>
    <xf numFmtId="49" fontId="4" fillId="0" borderId="46" xfId="1" applyNumberFormat="1" applyFont="1" applyBorder="1" applyAlignment="1">
      <alignment vertical="center"/>
    </xf>
    <xf numFmtId="0" fontId="3" fillId="3" borderId="56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/>
    </xf>
    <xf numFmtId="165" fontId="4" fillId="0" borderId="0" xfId="1" applyNumberFormat="1" applyFont="1" applyAlignment="1">
      <alignment vertical="center"/>
    </xf>
    <xf numFmtId="49" fontId="3" fillId="0" borderId="46" xfId="1" applyNumberFormat="1" applyFont="1" applyBorder="1" applyAlignment="1">
      <alignment vertical="center"/>
    </xf>
    <xf numFmtId="49" fontId="7" fillId="0" borderId="46" xfId="1" applyNumberFormat="1" applyFont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3" fillId="3" borderId="29" xfId="1" applyNumberFormat="1" applyFont="1" applyFill="1" applyBorder="1" applyAlignment="1">
      <alignment vertical="center"/>
    </xf>
    <xf numFmtId="0" fontId="9" fillId="0" borderId="29" xfId="1" applyFont="1" applyBorder="1" applyAlignment="1">
      <alignment vertical="center" wrapText="1"/>
    </xf>
    <xf numFmtId="49" fontId="9" fillId="0" borderId="29" xfId="1" applyNumberFormat="1" applyFont="1" applyBorder="1" applyAlignment="1">
      <alignment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4" fillId="0" borderId="4" xfId="4" applyNumberFormat="1" applyFont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164" fontId="1" fillId="0" borderId="4" xfId="4" applyNumberFormat="1" applyBorder="1" applyAlignment="1">
      <alignment wrapText="1"/>
    </xf>
    <xf numFmtId="164" fontId="1" fillId="0" borderId="0" xfId="4" applyNumberFormat="1" applyAlignment="1">
      <alignment wrapText="1"/>
    </xf>
    <xf numFmtId="164" fontId="4" fillId="0" borderId="0" xfId="4" applyNumberFormat="1" applyFont="1" applyAlignment="1"/>
    <xf numFmtId="164" fontId="1" fillId="0" borderId="0" xfId="1" applyNumberFormat="1" applyAlignment="1">
      <alignment wrapText="1"/>
    </xf>
    <xf numFmtId="164" fontId="4" fillId="0" borderId="0" xfId="1" applyNumberFormat="1" applyFont="1" applyAlignment="1"/>
    <xf numFmtId="164" fontId="1" fillId="0" borderId="0" xfId="1" applyNumberFormat="1" applyAlignment="1"/>
    <xf numFmtId="164" fontId="4" fillId="0" borderId="0" xfId="4" applyNumberFormat="1" applyFont="1" applyBorder="1" applyAlignment="1"/>
    <xf numFmtId="164" fontId="1" fillId="0" borderId="4" xfId="4" applyNumberFormat="1" applyBorder="1"/>
    <xf numFmtId="164" fontId="1" fillId="0" borderId="8" xfId="4" applyNumberFormat="1" applyBorder="1"/>
    <xf numFmtId="164" fontId="5" fillId="2" borderId="48" xfId="4" applyNumberFormat="1" applyFont="1" applyFill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49" fontId="3" fillId="3" borderId="46" xfId="1" applyNumberFormat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5" fontId="14" fillId="3" borderId="16" xfId="1" applyNumberFormat="1" applyFont="1" applyFill="1" applyBorder="1" applyAlignment="1">
      <alignment vertical="top"/>
    </xf>
    <xf numFmtId="165" fontId="4" fillId="0" borderId="16" xfId="1" applyNumberFormat="1" applyFont="1" applyBorder="1" applyAlignment="1">
      <alignment vertical="top"/>
    </xf>
    <xf numFmtId="49" fontId="4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1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3" fillId="3" borderId="16" xfId="1" applyNumberFormat="1" applyFont="1" applyFill="1" applyBorder="1" applyAlignment="1">
      <alignment vertical="top"/>
    </xf>
    <xf numFmtId="165" fontId="9" fillId="0" borderId="16" xfId="1" applyNumberFormat="1" applyFont="1" applyBorder="1" applyAlignment="1">
      <alignment vertical="top"/>
    </xf>
    <xf numFmtId="49" fontId="9" fillId="0" borderId="16" xfId="1" applyNumberFormat="1" applyFont="1" applyBorder="1" applyAlignment="1">
      <alignment vertical="top" wrapText="1"/>
    </xf>
    <xf numFmtId="165" fontId="14" fillId="3" borderId="46" xfId="1" applyNumberFormat="1" applyFont="1" applyFill="1" applyBorder="1" applyAlignment="1">
      <alignment vertical="top"/>
    </xf>
    <xf numFmtId="49" fontId="4" fillId="0" borderId="46" xfId="1" applyNumberFormat="1" applyFont="1" applyBorder="1" applyAlignment="1">
      <alignment vertical="top" wrapText="1"/>
    </xf>
    <xf numFmtId="165" fontId="4" fillId="0" borderId="29" xfId="1" applyNumberFormat="1" applyFont="1" applyBorder="1" applyAlignment="1">
      <alignment vertical="top"/>
    </xf>
    <xf numFmtId="165" fontId="14" fillId="3" borderId="29" xfId="1" applyNumberFormat="1" applyFont="1" applyFill="1" applyBorder="1" applyAlignment="1">
      <alignment vertical="top"/>
    </xf>
    <xf numFmtId="49" fontId="4" fillId="0" borderId="29" xfId="1" applyNumberFormat="1" applyFont="1" applyBorder="1" applyAlignment="1">
      <alignment vertical="top" wrapText="1"/>
    </xf>
    <xf numFmtId="165" fontId="4" fillId="0" borderId="57" xfId="1" applyNumberFormat="1" applyFont="1" applyBorder="1" applyAlignment="1">
      <alignment vertical="top"/>
    </xf>
    <xf numFmtId="165" fontId="14" fillId="3" borderId="57" xfId="1" applyNumberFormat="1" applyFont="1" applyFill="1" applyBorder="1" applyAlignment="1">
      <alignment vertical="top"/>
    </xf>
    <xf numFmtId="49" fontId="4" fillId="0" borderId="57" xfId="1" applyNumberFormat="1" applyFont="1" applyBorder="1" applyAlignment="1">
      <alignment vertical="top" wrapText="1"/>
    </xf>
    <xf numFmtId="165" fontId="4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6" xfId="1" applyNumberFormat="1" applyFont="1" applyFill="1" applyBorder="1" applyAlignment="1">
      <alignment horizontal="center" vertical="top" wrapText="1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5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6" fillId="0" borderId="0" xfId="4" applyNumberFormat="1" applyFont="1"/>
    <xf numFmtId="164" fontId="1" fillId="3" borderId="0" xfId="4" applyNumberFormat="1" applyFill="1" applyBorder="1"/>
    <xf numFmtId="164" fontId="6" fillId="0" borderId="0" xfId="4" applyNumberFormat="1" applyFont="1" applyBorder="1" applyAlignment="1">
      <alignment vertical="center"/>
    </xf>
    <xf numFmtId="164" fontId="1" fillId="0" borderId="42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43" xfId="4" applyNumberFormat="1" applyBorder="1" applyAlignment="1">
      <alignment horizontal="center"/>
    </xf>
    <xf numFmtId="164" fontId="1" fillId="0" borderId="28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29" xfId="4" applyNumberFormat="1" applyBorder="1" applyAlignment="1">
      <alignment horizontal="center"/>
    </xf>
    <xf numFmtId="9" fontId="1" fillId="0" borderId="28" xfId="5" applyBorder="1" applyAlignment="1">
      <alignment horizontal="center"/>
    </xf>
    <xf numFmtId="164" fontId="17" fillId="0" borderId="5" xfId="4" applyNumberFormat="1" applyFont="1" applyBorder="1"/>
    <xf numFmtId="164" fontId="1" fillId="0" borderId="29" xfId="4" applyNumberFormat="1" applyFont="1" applyBorder="1" applyAlignment="1">
      <alignment horizontal="center"/>
    </xf>
    <xf numFmtId="167" fontId="1" fillId="0" borderId="29" xfId="3" applyNumberFormat="1" applyBorder="1" applyAlignment="1">
      <alignment horizontal="center"/>
    </xf>
    <xf numFmtId="164" fontId="1" fillId="0" borderId="61" xfId="4" applyNumberFormat="1" applyBorder="1" applyAlignment="1">
      <alignment horizontal="center"/>
    </xf>
    <xf numFmtId="164" fontId="1" fillId="0" borderId="37" xfId="4" applyNumberFormat="1" applyBorder="1"/>
    <xf numFmtId="164" fontId="5" fillId="0" borderId="37" xfId="4" applyNumberFormat="1" applyFont="1" applyBorder="1"/>
    <xf numFmtId="167" fontId="1" fillId="0" borderId="57" xfId="3" applyNumberFormat="1" applyBorder="1" applyAlignment="1">
      <alignment horizontal="center"/>
    </xf>
    <xf numFmtId="164" fontId="5" fillId="3" borderId="18" xfId="4" applyNumberFormat="1" applyFont="1" applyFill="1" applyBorder="1" applyAlignment="1">
      <alignment horizontal="center"/>
    </xf>
    <xf numFmtId="164" fontId="5" fillId="3" borderId="4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21" xfId="4" applyNumberFormat="1" applyFont="1" applyFill="1" applyBorder="1" applyAlignment="1">
      <alignment horizontal="center" vertical="center"/>
    </xf>
    <xf numFmtId="164" fontId="5" fillId="3" borderId="24" xfId="4" applyNumberFormat="1" applyFont="1" applyFill="1" applyBorder="1" applyAlignment="1">
      <alignment horizontal="center" vertical="center"/>
    </xf>
    <xf numFmtId="164" fontId="4" fillId="0" borderId="0" xfId="4" applyNumberFormat="1" applyFont="1"/>
    <xf numFmtId="164" fontId="4" fillId="0" borderId="0" xfId="4" applyNumberFormat="1" applyFont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164" fontId="4" fillId="0" borderId="0" xfId="4" applyNumberFormat="1" applyFont="1" applyBorder="1"/>
    <xf numFmtId="164" fontId="4" fillId="3" borderId="0" xfId="4" applyNumberFormat="1" applyFont="1" applyFill="1" applyAlignment="1">
      <alignment horizontal="center"/>
    </xf>
    <xf numFmtId="164" fontId="4" fillId="0" borderId="52" xfId="4" applyNumberFormat="1" applyFont="1" applyBorder="1"/>
    <xf numFmtId="164" fontId="4" fillId="0" borderId="46" xfId="4" applyNumberFormat="1" applyFont="1" applyBorder="1"/>
    <xf numFmtId="164" fontId="4" fillId="0" borderId="51" xfId="4" applyNumberFormat="1" applyFont="1" applyBorder="1"/>
    <xf numFmtId="164" fontId="4" fillId="0" borderId="46" xfId="4" applyNumberFormat="1" applyFont="1" applyBorder="1" applyAlignment="1">
      <alignment horizontal="center"/>
    </xf>
    <xf numFmtId="164" fontId="4" fillId="0" borderId="55" xfId="4" applyNumberFormat="1" applyFont="1" applyBorder="1"/>
    <xf numFmtId="164" fontId="4" fillId="0" borderId="29" xfId="4" applyNumberFormat="1" applyFont="1" applyBorder="1"/>
    <xf numFmtId="0" fontId="4" fillId="0" borderId="29" xfId="4" applyNumberFormat="1" applyFont="1" applyBorder="1" applyAlignment="1">
      <alignment horizontal="center"/>
    </xf>
    <xf numFmtId="0" fontId="4" fillId="0" borderId="29" xfId="4" applyNumberFormat="1" applyFont="1" applyBorder="1"/>
    <xf numFmtId="164" fontId="3" fillId="0" borderId="0" xfId="4" applyNumberFormat="1" applyFont="1" applyBorder="1"/>
    <xf numFmtId="164" fontId="19" fillId="0" borderId="0" xfId="4" applyNumberFormat="1" applyFont="1" applyBorder="1"/>
    <xf numFmtId="164" fontId="19" fillId="0" borderId="55" xfId="4" applyNumberFormat="1" applyFont="1" applyBorder="1" applyAlignment="1">
      <alignment horizontal="center"/>
    </xf>
    <xf numFmtId="164" fontId="19" fillId="0" borderId="29" xfId="4" applyNumberFormat="1" applyFont="1" applyBorder="1" applyAlignment="1">
      <alignment horizontal="center"/>
    </xf>
    <xf numFmtId="164" fontId="4" fillId="0" borderId="48" xfId="4" applyNumberFormat="1" applyFont="1" applyBorder="1"/>
    <xf numFmtId="164" fontId="4" fillId="0" borderId="16" xfId="4" applyNumberFormat="1" applyFont="1" applyBorder="1"/>
    <xf numFmtId="164" fontId="4" fillId="0" borderId="49" xfId="4" applyNumberFormat="1" applyFont="1" applyBorder="1"/>
    <xf numFmtId="164" fontId="4" fillId="0" borderId="16" xfId="4" applyNumberFormat="1" applyFont="1" applyBorder="1" applyAlignment="1">
      <alignment horizontal="center"/>
    </xf>
    <xf numFmtId="164" fontId="4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3" fillId="3" borderId="57" xfId="1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left" vertical="center"/>
    </xf>
    <xf numFmtId="0" fontId="1" fillId="0" borderId="0" xfId="4" applyBorder="1" applyAlignment="1">
      <alignment vertical="center"/>
    </xf>
    <xf numFmtId="0" fontId="5" fillId="0" borderId="0" xfId="4" applyFont="1" applyBorder="1" applyAlignment="1" applyProtection="1">
      <alignment vertical="center"/>
      <protection locked="0"/>
    </xf>
    <xf numFmtId="0" fontId="1" fillId="0" borderId="0" xfId="4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vertical="center"/>
    </xf>
    <xf numFmtId="164" fontId="1" fillId="0" borderId="0" xfId="4" applyNumberFormat="1" applyFont="1" applyBorder="1" applyAlignment="1">
      <alignment vertical="center"/>
    </xf>
    <xf numFmtId="0" fontId="9" fillId="0" borderId="0" xfId="1" applyFont="1" applyBorder="1" applyAlignment="1">
      <alignment horizontal="right"/>
    </xf>
    <xf numFmtId="0" fontId="1" fillId="0" borderId="0" xfId="4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/>
    <xf numFmtId="0" fontId="26" fillId="0" borderId="37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9" fillId="0" borderId="65" xfId="0" applyFont="1" applyBorder="1"/>
    <xf numFmtId="0" fontId="29" fillId="0" borderId="32" xfId="0" applyFont="1" applyBorder="1"/>
    <xf numFmtId="0" fontId="29" fillId="0" borderId="66" xfId="0" applyFont="1" applyBorder="1"/>
    <xf numFmtId="0" fontId="29" fillId="0" borderId="39" xfId="0" applyFont="1" applyBorder="1"/>
    <xf numFmtId="0" fontId="29" fillId="0" borderId="67" xfId="0" applyFont="1" applyBorder="1"/>
    <xf numFmtId="0" fontId="25" fillId="0" borderId="68" xfId="0" applyFont="1" applyBorder="1"/>
    <xf numFmtId="0" fontId="25" fillId="0" borderId="29" xfId="0" applyFont="1" applyBorder="1"/>
    <xf numFmtId="0" fontId="25" fillId="0" borderId="69" xfId="0" applyFont="1" applyBorder="1"/>
    <xf numFmtId="0" fontId="25" fillId="0" borderId="56" xfId="0" applyFont="1" applyBorder="1"/>
    <xf numFmtId="0" fontId="25" fillId="0" borderId="70" xfId="0" applyFont="1" applyBorder="1"/>
    <xf numFmtId="0" fontId="25" fillId="0" borderId="29" xfId="0" applyFont="1" applyBorder="1" applyAlignment="1">
      <alignment horizontal="center"/>
    </xf>
    <xf numFmtId="0" fontId="29" fillId="0" borderId="68" xfId="0" applyFont="1" applyBorder="1"/>
    <xf numFmtId="0" fontId="29" fillId="0" borderId="29" xfId="0" applyFont="1" applyBorder="1"/>
    <xf numFmtId="0" fontId="29" fillId="0" borderId="69" xfId="0" applyFont="1" applyBorder="1"/>
    <xf numFmtId="0" fontId="29" fillId="0" borderId="56" xfId="0" applyFont="1" applyBorder="1"/>
    <xf numFmtId="0" fontId="29" fillId="0" borderId="70" xfId="0" applyFont="1" applyBorder="1"/>
    <xf numFmtId="0" fontId="25" fillId="0" borderId="56" xfId="0" applyFont="1" applyBorder="1" applyAlignment="1">
      <alignment horizontal="right"/>
    </xf>
    <xf numFmtId="0" fontId="29" fillId="0" borderId="0" xfId="0" applyFont="1"/>
    <xf numFmtId="0" fontId="29" fillId="0" borderId="71" xfId="0" applyFont="1" applyBorder="1"/>
    <xf numFmtId="0" fontId="29" fillId="0" borderId="19" xfId="0" applyFont="1" applyBorder="1"/>
    <xf numFmtId="0" fontId="29" fillId="0" borderId="72" xfId="0" applyFont="1" applyBorder="1"/>
    <xf numFmtId="0" fontId="29" fillId="0" borderId="18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13" xfId="0" applyFont="1" applyBorder="1"/>
    <xf numFmtId="0" fontId="29" fillId="0" borderId="75" xfId="0" applyFont="1" applyBorder="1"/>
    <xf numFmtId="0" fontId="29" fillId="0" borderId="12" xfId="0" applyFont="1" applyBorder="1"/>
    <xf numFmtId="0" fontId="29" fillId="0" borderId="76" xfId="0" applyFont="1" applyBorder="1"/>
    <xf numFmtId="0" fontId="31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31" fillId="0" borderId="83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84" xfId="0" applyFont="1" applyBorder="1" applyAlignment="1">
      <alignment horizontal="center"/>
    </xf>
    <xf numFmtId="168" fontId="31" fillId="0" borderId="84" xfId="0" applyNumberFormat="1" applyFont="1" applyBorder="1" applyAlignment="1">
      <alignment horizontal="center"/>
    </xf>
    <xf numFmtId="0" fontId="31" fillId="0" borderId="85" xfId="0" applyFont="1" applyBorder="1" applyAlignment="1">
      <alignment vertical="center"/>
    </xf>
    <xf numFmtId="0" fontId="31" fillId="0" borderId="86" xfId="0" applyFont="1" applyBorder="1" applyAlignment="1">
      <alignment vertical="center"/>
    </xf>
    <xf numFmtId="14" fontId="31" fillId="0" borderId="86" xfId="0" applyNumberFormat="1" applyFont="1" applyBorder="1" applyAlignment="1">
      <alignment horizontal="center" vertical="center"/>
    </xf>
    <xf numFmtId="4" fontId="31" fillId="0" borderId="86" xfId="0" applyNumberFormat="1" applyFont="1" applyBorder="1" applyAlignment="1">
      <alignment vertical="center"/>
    </xf>
    <xf numFmtId="0" fontId="31" fillId="0" borderId="86" xfId="0" applyFont="1" applyBorder="1" applyAlignment="1">
      <alignment horizontal="center" vertical="center"/>
    </xf>
    <xf numFmtId="14" fontId="31" fillId="0" borderId="86" xfId="0" applyNumberFormat="1" applyFont="1" applyBorder="1" applyAlignment="1">
      <alignment vertical="center"/>
    </xf>
    <xf numFmtId="10" fontId="31" fillId="0" borderId="86" xfId="0" applyNumberFormat="1" applyFont="1" applyBorder="1" applyAlignment="1">
      <alignment horizontal="center" vertical="center"/>
    </xf>
    <xf numFmtId="4" fontId="31" fillId="0" borderId="87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88" xfId="0" applyFont="1" applyBorder="1" applyAlignment="1">
      <alignment vertical="center"/>
    </xf>
    <xf numFmtId="0" fontId="31" fillId="0" borderId="89" xfId="0" applyFont="1" applyBorder="1" applyAlignment="1">
      <alignment vertical="center"/>
    </xf>
    <xf numFmtId="14" fontId="31" fillId="0" borderId="89" xfId="0" applyNumberFormat="1" applyFont="1" applyBorder="1" applyAlignment="1">
      <alignment horizontal="center" vertical="center"/>
    </xf>
    <xf numFmtId="4" fontId="31" fillId="0" borderId="89" xfId="0" applyNumberFormat="1" applyFont="1" applyBorder="1" applyAlignment="1">
      <alignment vertical="center"/>
    </xf>
    <xf numFmtId="0" fontId="31" fillId="0" borderId="89" xfId="0" applyFont="1" applyBorder="1" applyAlignment="1">
      <alignment horizontal="center" vertical="center"/>
    </xf>
    <xf numFmtId="14" fontId="31" fillId="0" borderId="89" xfId="0" applyNumberFormat="1" applyFont="1" applyBorder="1" applyAlignment="1">
      <alignment vertical="center"/>
    </xf>
    <xf numFmtId="10" fontId="31" fillId="0" borderId="89" xfId="0" applyNumberFormat="1" applyFont="1" applyBorder="1" applyAlignment="1">
      <alignment horizontal="center" vertical="center"/>
    </xf>
    <xf numFmtId="4" fontId="31" fillId="0" borderId="90" xfId="0" applyNumberFormat="1" applyFont="1" applyBorder="1" applyAlignment="1">
      <alignment vertical="center"/>
    </xf>
    <xf numFmtId="0" fontId="31" fillId="0" borderId="91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14" fontId="31" fillId="0" borderId="92" xfId="0" applyNumberFormat="1" applyFont="1" applyBorder="1" applyAlignment="1">
      <alignment horizontal="center" vertical="center"/>
    </xf>
    <xf numFmtId="4" fontId="31" fillId="0" borderId="92" xfId="0" applyNumberFormat="1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14" fontId="31" fillId="0" borderId="92" xfId="0" applyNumberFormat="1" applyFont="1" applyBorder="1" applyAlignment="1">
      <alignment vertical="center"/>
    </xf>
    <xf numFmtId="10" fontId="31" fillId="0" borderId="92" xfId="0" applyNumberFormat="1" applyFont="1" applyBorder="1" applyAlignment="1">
      <alignment horizontal="center" vertical="center"/>
    </xf>
    <xf numFmtId="4" fontId="31" fillId="0" borderId="93" xfId="0" applyNumberFormat="1" applyFont="1" applyBorder="1" applyAlignment="1">
      <alignment vertical="center"/>
    </xf>
    <xf numFmtId="4" fontId="33" fillId="0" borderId="82" xfId="0" applyNumberFormat="1" applyFont="1" applyBorder="1"/>
    <xf numFmtId="3" fontId="33" fillId="0" borderId="82" xfId="0" applyNumberFormat="1" applyFont="1" applyBorder="1"/>
    <xf numFmtId="0" fontId="31" fillId="0" borderId="94" xfId="0" applyFont="1" applyBorder="1" applyAlignment="1">
      <alignment vertical="center"/>
    </xf>
    <xf numFmtId="0" fontId="31" fillId="0" borderId="95" xfId="0" applyFont="1" applyBorder="1" applyAlignment="1">
      <alignment vertical="center" wrapText="1"/>
    </xf>
    <xf numFmtId="14" fontId="31" fillId="0" borderId="95" xfId="0" applyNumberFormat="1" applyFont="1" applyBorder="1" applyAlignment="1">
      <alignment horizontal="center" vertical="center"/>
    </xf>
    <xf numFmtId="4" fontId="31" fillId="0" borderId="95" xfId="0" applyNumberFormat="1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10" fontId="31" fillId="0" borderId="95" xfId="0" applyNumberFormat="1" applyFont="1" applyBorder="1" applyAlignment="1">
      <alignment horizontal="center" vertical="center"/>
    </xf>
    <xf numFmtId="4" fontId="31" fillId="0" borderId="96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 wrapText="1"/>
    </xf>
    <xf numFmtId="0" fontId="31" fillId="0" borderId="97" xfId="0" applyFont="1" applyBorder="1" applyAlignment="1">
      <alignment vertical="center"/>
    </xf>
    <xf numFmtId="0" fontId="31" fillId="0" borderId="98" xfId="0" applyFont="1" applyBorder="1" applyAlignment="1">
      <alignment vertical="center"/>
    </xf>
    <xf numFmtId="14" fontId="31" fillId="0" borderId="99" xfId="0" applyNumberFormat="1" applyFont="1" applyBorder="1" applyAlignment="1">
      <alignment horizontal="center" vertical="center"/>
    </xf>
    <xf numFmtId="4" fontId="31" fillId="0" borderId="99" xfId="0" applyNumberFormat="1" applyFont="1" applyBorder="1" applyAlignment="1">
      <alignment vertical="center"/>
    </xf>
    <xf numFmtId="0" fontId="31" fillId="0" borderId="99" xfId="0" applyFont="1" applyBorder="1" applyAlignment="1">
      <alignment horizontal="center" vertical="center"/>
    </xf>
    <xf numFmtId="10" fontId="31" fillId="0" borderId="99" xfId="0" applyNumberFormat="1" applyFont="1" applyBorder="1" applyAlignment="1">
      <alignment horizontal="center" vertical="center"/>
    </xf>
    <xf numFmtId="4" fontId="31" fillId="0" borderId="100" xfId="0" applyNumberFormat="1" applyFont="1" applyBorder="1" applyAlignment="1">
      <alignment vertical="center"/>
    </xf>
    <xf numFmtId="0" fontId="31" fillId="0" borderId="101" xfId="0" applyFont="1" applyBorder="1"/>
    <xf numFmtId="0" fontId="31" fillId="0" borderId="102" xfId="0" applyFont="1" applyBorder="1"/>
    <xf numFmtId="0" fontId="34" fillId="0" borderId="0" xfId="0" applyFont="1" applyFill="1" applyBorder="1"/>
    <xf numFmtId="0" fontId="31" fillId="0" borderId="0" xfId="0" applyFont="1" applyFill="1" applyBorder="1"/>
    <xf numFmtId="0" fontId="31" fillId="0" borderId="0" xfId="0" applyFont="1" applyBorder="1"/>
    <xf numFmtId="0" fontId="35" fillId="0" borderId="0" xfId="0" applyFont="1"/>
    <xf numFmtId="0" fontId="36" fillId="0" borderId="0" xfId="0" applyFont="1" applyAlignment="1">
      <alignment horizontal="center"/>
    </xf>
    <xf numFmtId="4" fontId="31" fillId="0" borderId="0" xfId="0" applyNumberFormat="1" applyFont="1"/>
    <xf numFmtId="3" fontId="31" fillId="0" borderId="0" xfId="0" applyNumberFormat="1" applyFont="1"/>
    <xf numFmtId="0" fontId="31" fillId="0" borderId="0" xfId="0" applyFont="1" applyAlignment="1">
      <alignment horizontal="right"/>
    </xf>
    <xf numFmtId="4" fontId="35" fillId="0" borderId="0" xfId="0" applyNumberFormat="1" applyFont="1"/>
    <xf numFmtId="3" fontId="35" fillId="0" borderId="0" xfId="0" applyNumberFormat="1" applyFont="1"/>
    <xf numFmtId="49" fontId="4" fillId="0" borderId="29" xfId="4" applyNumberFormat="1" applyFont="1" applyBorder="1" applyAlignment="1">
      <alignment horizontal="center"/>
    </xf>
    <xf numFmtId="49" fontId="4" fillId="0" borderId="46" xfId="4" applyNumberFormat="1" applyFont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 applyProtection="1">
      <alignment horizontal="center" vertical="center"/>
      <protection locked="0"/>
    </xf>
    <xf numFmtId="0" fontId="1" fillId="0" borderId="0" xfId="4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Border="1" applyAlignment="1">
      <alignment horizontal="right" vertical="center"/>
    </xf>
    <xf numFmtId="164" fontId="3" fillId="3" borderId="50" xfId="4" applyNumberFormat="1" applyFont="1" applyFill="1" applyBorder="1" applyAlignment="1">
      <alignment horizontal="center"/>
    </xf>
    <xf numFmtId="164" fontId="3" fillId="3" borderId="49" xfId="4" applyNumberFormat="1" applyFont="1" applyFill="1" applyBorder="1" applyAlignment="1">
      <alignment horizontal="center"/>
    </xf>
    <xf numFmtId="164" fontId="3" fillId="3" borderId="48" xfId="4" applyNumberFormat="1" applyFont="1" applyFill="1" applyBorder="1" applyAlignment="1">
      <alignment horizontal="center"/>
    </xf>
    <xf numFmtId="164" fontId="4" fillId="0" borderId="56" xfId="4" applyNumberFormat="1" applyFont="1" applyBorder="1" applyAlignment="1">
      <alignment horizontal="left" vertical="top" wrapText="1" shrinkToFit="1"/>
    </xf>
    <xf numFmtId="164" fontId="4" fillId="0" borderId="0" xfId="4" applyNumberFormat="1" applyFont="1" applyBorder="1" applyAlignment="1">
      <alignment horizontal="left" vertical="top" wrapText="1" shrinkToFit="1"/>
    </xf>
    <xf numFmtId="164" fontId="5" fillId="3" borderId="26" xfId="4" applyNumberFormat="1" applyFont="1" applyFill="1" applyBorder="1" applyAlignment="1">
      <alignment horizontal="center"/>
    </xf>
    <xf numFmtId="164" fontId="5" fillId="3" borderId="62" xfId="4" applyNumberFormat="1" applyFont="1" applyFill="1" applyBorder="1" applyAlignment="1">
      <alignment horizontal="center"/>
    </xf>
    <xf numFmtId="164" fontId="5" fillId="3" borderId="63" xfId="4" applyNumberFormat="1" applyFont="1" applyFill="1" applyBorder="1" applyAlignment="1">
      <alignment horizontal="center"/>
    </xf>
    <xf numFmtId="164" fontId="18" fillId="3" borderId="26" xfId="4" applyNumberFormat="1" applyFont="1" applyFill="1" applyBorder="1" applyAlignment="1">
      <alignment horizontal="center" vertical="center"/>
    </xf>
    <xf numFmtId="164" fontId="18" fillId="3" borderId="25" xfId="4" applyNumberFormat="1" applyFont="1" applyFill="1" applyBorder="1" applyAlignment="1">
      <alignment horizontal="center" vertical="center"/>
    </xf>
    <xf numFmtId="164" fontId="18" fillId="3" borderId="24" xfId="4" applyNumberFormat="1" applyFont="1" applyFill="1" applyBorder="1" applyAlignment="1">
      <alignment horizontal="center" vertical="center"/>
    </xf>
    <xf numFmtId="164" fontId="5" fillId="3" borderId="23" xfId="4" applyNumberFormat="1" applyFont="1" applyFill="1" applyBorder="1" applyAlignment="1">
      <alignment horizontal="center" vertical="center"/>
    </xf>
    <xf numFmtId="164" fontId="5" fillId="3" borderId="22" xfId="4" applyNumberFormat="1" applyFont="1" applyFill="1" applyBorder="1" applyAlignment="1">
      <alignment horizontal="center" vertical="center"/>
    </xf>
    <xf numFmtId="164" fontId="5" fillId="3" borderId="21" xfId="4" applyNumberFormat="1" applyFont="1" applyFill="1" applyBorder="1" applyAlignment="1">
      <alignment horizontal="center" vertical="center"/>
    </xf>
    <xf numFmtId="164" fontId="1" fillId="0" borderId="29" xfId="4" applyNumberFormat="1" applyBorder="1" applyAlignment="1">
      <alignment horizontal="center"/>
    </xf>
    <xf numFmtId="164" fontId="5" fillId="3" borderId="25" xfId="4" applyNumberFormat="1" applyFont="1" applyFill="1" applyBorder="1" applyAlignment="1">
      <alignment horizontal="center"/>
    </xf>
    <xf numFmtId="164" fontId="5" fillId="3" borderId="24" xfId="4" applyNumberFormat="1" applyFont="1" applyFill="1" applyBorder="1" applyAlignment="1">
      <alignment horizontal="center"/>
    </xf>
    <xf numFmtId="164" fontId="5" fillId="3" borderId="60" xfId="4" applyNumberFormat="1" applyFont="1" applyFill="1" applyBorder="1" applyAlignment="1">
      <alignment horizontal="center" wrapText="1"/>
    </xf>
    <xf numFmtId="164" fontId="5" fillId="3" borderId="44" xfId="4" applyNumberFormat="1" applyFont="1" applyFill="1" applyBorder="1" applyAlignment="1">
      <alignment horizontal="center" wrapText="1"/>
    </xf>
    <xf numFmtId="164" fontId="5" fillId="3" borderId="50" xfId="4" applyNumberFormat="1" applyFont="1" applyFill="1" applyBorder="1" applyAlignment="1">
      <alignment horizontal="center"/>
    </xf>
    <xf numFmtId="164" fontId="5" fillId="3" borderId="49" xfId="4" applyNumberFormat="1" applyFont="1" applyFill="1" applyBorder="1" applyAlignment="1">
      <alignment horizontal="center"/>
    </xf>
    <xf numFmtId="164" fontId="5" fillId="3" borderId="48" xfId="4" applyNumberFormat="1" applyFont="1" applyFill="1" applyBorder="1" applyAlignment="1">
      <alignment horizontal="center"/>
    </xf>
    <xf numFmtId="164" fontId="5" fillId="3" borderId="59" xfId="4" applyNumberFormat="1" applyFont="1" applyFill="1" applyBorder="1" applyAlignment="1">
      <alignment horizontal="center"/>
    </xf>
    <xf numFmtId="164" fontId="17" fillId="0" borderId="34" xfId="4" applyNumberFormat="1" applyFont="1" applyBorder="1" applyAlignment="1">
      <alignment horizontal="center"/>
    </xf>
    <xf numFmtId="164" fontId="17" fillId="0" borderId="22" xfId="4" applyNumberFormat="1" applyFont="1" applyBorder="1" applyAlignment="1">
      <alignment horizontal="center"/>
    </xf>
    <xf numFmtId="164" fontId="17" fillId="0" borderId="58" xfId="4" applyNumberFormat="1" applyFont="1" applyBorder="1" applyAlignment="1">
      <alignment horizontal="center"/>
    </xf>
    <xf numFmtId="164" fontId="17" fillId="0" borderId="21" xfId="4" applyNumberFormat="1" applyFont="1" applyBorder="1" applyAlignment="1">
      <alignment horizontal="center"/>
    </xf>
    <xf numFmtId="0" fontId="3" fillId="3" borderId="57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49" fontId="3" fillId="3" borderId="16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50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vertical="top"/>
    </xf>
    <xf numFmtId="0" fontId="5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vertical="center"/>
    </xf>
    <xf numFmtId="0" fontId="5" fillId="3" borderId="57" xfId="1" applyFont="1" applyFill="1" applyBorder="1" applyAlignment="1">
      <alignment vertical="center"/>
    </xf>
    <xf numFmtId="165" fontId="3" fillId="0" borderId="57" xfId="1" applyNumberFormat="1" applyFont="1" applyBorder="1" applyAlignment="1">
      <alignment vertical="center"/>
    </xf>
    <xf numFmtId="165" fontId="5" fillId="0" borderId="57" xfId="1" applyNumberFormat="1" applyFont="1" applyBorder="1" applyAlignment="1">
      <alignment vertical="center"/>
    </xf>
    <xf numFmtId="49" fontId="4" fillId="3" borderId="29" xfId="1" applyNumberFormat="1" applyFont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49" fontId="3" fillId="3" borderId="29" xfId="1" applyNumberFormat="1" applyFont="1" applyFill="1" applyBorder="1" applyAlignment="1">
      <alignment vertical="center"/>
    </xf>
    <xf numFmtId="0" fontId="5" fillId="3" borderId="29" xfId="1" applyFont="1" applyFill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49" fontId="4" fillId="3" borderId="46" xfId="1" applyNumberFormat="1" applyFont="1" applyFill="1" applyBorder="1" applyAlignment="1">
      <alignment vertical="center"/>
    </xf>
    <xf numFmtId="0" fontId="1" fillId="3" borderId="46" xfId="1" applyFill="1" applyBorder="1" applyAlignment="1">
      <alignment vertical="center"/>
    </xf>
    <xf numFmtId="165" fontId="4" fillId="0" borderId="46" xfId="1" applyNumberFormat="1" applyFont="1" applyBorder="1" applyAlignment="1">
      <alignment vertical="center"/>
    </xf>
    <xf numFmtId="165" fontId="1" fillId="0" borderId="46" xfId="1" applyNumberFormat="1" applyBorder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9" fillId="3" borderId="57" xfId="1" applyNumberFormat="1" applyFont="1" applyFill="1" applyBorder="1" applyAlignment="1">
      <alignment vertical="center"/>
    </xf>
    <xf numFmtId="0" fontId="15" fillId="3" borderId="57" xfId="1" applyFont="1" applyFill="1" applyBorder="1" applyAlignment="1">
      <alignment vertical="center"/>
    </xf>
    <xf numFmtId="165" fontId="9" fillId="0" borderId="57" xfId="1" applyNumberFormat="1" applyFont="1" applyBorder="1" applyAlignment="1">
      <alignment vertical="center"/>
    </xf>
    <xf numFmtId="165" fontId="15" fillId="0" borderId="57" xfId="1" applyNumberFormat="1" applyFont="1" applyBorder="1" applyAlignment="1">
      <alignment vertical="center"/>
    </xf>
    <xf numFmtId="49" fontId="9" fillId="3" borderId="29" xfId="1" applyNumberFormat="1" applyFont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5" fillId="0" borderId="29" xfId="1" applyNumberFormat="1" applyFont="1" applyBorder="1" applyAlignment="1">
      <alignment vertical="center"/>
    </xf>
    <xf numFmtId="49" fontId="9" fillId="3" borderId="46" xfId="1" applyNumberFormat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165" fontId="16" fillId="3" borderId="46" xfId="1" applyNumberFormat="1" applyFont="1" applyFill="1" applyBorder="1" applyAlignment="1">
      <alignment vertical="center"/>
    </xf>
    <xf numFmtId="165" fontId="9" fillId="0" borderId="46" xfId="1" applyNumberFormat="1" applyFont="1" applyBorder="1" applyAlignment="1">
      <alignment vertical="center"/>
    </xf>
    <xf numFmtId="165" fontId="15" fillId="0" borderId="46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49" fontId="7" fillId="0" borderId="16" xfId="1" applyNumberFormat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8" fillId="0" borderId="16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49" fontId="3" fillId="3" borderId="46" xfId="1" applyNumberFormat="1" applyFont="1" applyFill="1" applyBorder="1" applyAlignment="1">
      <alignment vertical="center"/>
    </xf>
    <xf numFmtId="0" fontId="5" fillId="3" borderId="46" xfId="1" applyFont="1" applyFill="1" applyBorder="1" applyAlignment="1">
      <alignment vertical="center"/>
    </xf>
    <xf numFmtId="164" fontId="4" fillId="0" borderId="2" xfId="4" applyNumberFormat="1" applyFont="1" applyBorder="1" applyAlignment="1">
      <alignment wrapText="1"/>
    </xf>
    <xf numFmtId="164" fontId="4" fillId="0" borderId="1" xfId="4" applyNumberFormat="1" applyFont="1" applyBorder="1" applyAlignment="1">
      <alignment wrapText="1"/>
    </xf>
    <xf numFmtId="164" fontId="4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4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4" fillId="0" borderId="4" xfId="4" applyNumberFormat="1" applyFont="1" applyBorder="1" applyAlignment="1">
      <alignment wrapText="1"/>
    </xf>
    <xf numFmtId="164" fontId="5" fillId="2" borderId="50" xfId="4" applyNumberFormat="1" applyFont="1" applyFill="1" applyBorder="1" applyAlignment="1">
      <alignment horizontal="center" vertical="center"/>
    </xf>
    <xf numFmtId="164" fontId="5" fillId="2" borderId="49" xfId="4" applyNumberFormat="1" applyFont="1" applyFill="1" applyBorder="1" applyAlignment="1">
      <alignment horizontal="center" vertical="center"/>
    </xf>
    <xf numFmtId="164" fontId="4" fillId="0" borderId="7" xfId="4" applyNumberFormat="1" applyFont="1" applyBorder="1" applyAlignment="1">
      <alignment wrapText="1"/>
    </xf>
    <xf numFmtId="164" fontId="4" fillId="0" borderId="6" xfId="4" applyNumberFormat="1" applyFont="1" applyBorder="1" applyAlignment="1">
      <alignment wrapText="1"/>
    </xf>
    <xf numFmtId="164" fontId="4" fillId="0" borderId="0" xfId="4" quotePrefix="1" applyNumberFormat="1" applyFont="1" applyBorder="1" applyAlignment="1">
      <alignment wrapText="1"/>
    </xf>
    <xf numFmtId="164" fontId="4" fillId="0" borderId="4" xfId="4" quotePrefix="1" applyNumberFormat="1" applyFont="1" applyBorder="1" applyAlignment="1">
      <alignment wrapText="1"/>
    </xf>
    <xf numFmtId="0" fontId="6" fillId="0" borderId="37" xfId="1" applyFont="1" applyBorder="1" applyAlignment="1">
      <alignment vertical="center"/>
    </xf>
    <xf numFmtId="49" fontId="3" fillId="3" borderId="53" xfId="1" applyNumberFormat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4" fillId="0" borderId="46" xfId="1" applyFont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5" fillId="3" borderId="57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3" borderId="46" xfId="1" applyFont="1" applyFill="1" applyBorder="1" applyAlignment="1">
      <alignment horizontal="left" vertical="center"/>
    </xf>
    <xf numFmtId="0" fontId="5" fillId="3" borderId="4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54" xfId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" fillId="3" borderId="51" xfId="1" applyFill="1" applyBorder="1" applyAlignment="1">
      <alignment horizontal="center" vertical="center" wrapText="1"/>
    </xf>
    <xf numFmtId="0" fontId="1" fillId="3" borderId="52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7" fillId="3" borderId="5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165" fontId="3" fillId="0" borderId="50" xfId="1" applyNumberFormat="1" applyFont="1" applyBorder="1" applyAlignment="1">
      <alignment horizontal="center" vertical="center"/>
    </xf>
    <xf numFmtId="165" fontId="5" fillId="0" borderId="49" xfId="1" applyNumberFormat="1" applyFont="1" applyBorder="1" applyAlignment="1">
      <alignment horizontal="center" vertical="center"/>
    </xf>
    <xf numFmtId="165" fontId="5" fillId="0" borderId="48" xfId="1" applyNumberFormat="1" applyFont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6" fillId="0" borderId="37" xfId="1" applyFont="1" applyBorder="1" applyAlignment="1">
      <alignment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3" fillId="3" borderId="47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49" fontId="3" fillId="3" borderId="44" xfId="1" applyNumberFormat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vertical="center"/>
    </xf>
    <xf numFmtId="0" fontId="8" fillId="3" borderId="4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4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165" fontId="3" fillId="0" borderId="36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6" fontId="3" fillId="0" borderId="36" xfId="1" applyNumberFormat="1" applyFont="1" applyBorder="1" applyAlignment="1">
      <alignment horizontal="center" vertical="center"/>
    </xf>
    <xf numFmtId="0" fontId="7" fillId="3" borderId="17" xfId="1" applyFont="1" applyFill="1" applyBorder="1" applyAlignment="1">
      <alignment vertical="center"/>
    </xf>
    <xf numFmtId="0" fontId="8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1" fillId="0" borderId="82" xfId="0" applyFont="1" applyBorder="1" applyAlignment="1">
      <alignment horizontal="center"/>
    </xf>
    <xf numFmtId="0" fontId="33" fillId="0" borderId="8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82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5" borderId="67" xfId="0" applyFont="1" applyFill="1" applyBorder="1" applyAlignment="1">
      <alignment horizontal="center" vertical="center"/>
    </xf>
    <xf numFmtId="0" fontId="29" fillId="5" borderId="81" xfId="0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5" fillId="0" borderId="6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</cellXfs>
  <cellStyles count="6">
    <cellStyle name="cadre" xfId="2"/>
    <cellStyle name="Milliers_Maquette_recette_BPM52" xfId="3"/>
    <cellStyle name="Normal" xfId="0" builtinId="0"/>
    <cellStyle name="Normal 2" xfId="1"/>
    <cellStyle name="Normal_budgetM71F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9</xdr:col>
      <xdr:colOff>752475</xdr:colOff>
      <xdr:row>31</xdr:row>
      <xdr:rowOff>123824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477250" cy="6276974"/>
        </a:xfrm>
        <a:prstGeom prst="rect">
          <a:avLst/>
        </a:prstGeom>
      </xdr:spPr>
    </xdr:pic>
    <xdr:clientData/>
  </xdr:twoCellAnchor>
  <xdr:oneCellAnchor>
    <xdr:from>
      <xdr:col>2</xdr:col>
      <xdr:colOff>1085850</xdr:colOff>
      <xdr:row>1</xdr:row>
      <xdr:rowOff>238125</xdr:rowOff>
    </xdr:from>
    <xdr:ext cx="3505319" cy="387222"/>
    <xdr:sp macro="" textlink="">
      <xdr:nvSpPr>
        <xdr:cNvPr id="3" name="ZoneTexte 2"/>
        <xdr:cNvSpPr txBox="1"/>
      </xdr:nvSpPr>
      <xdr:spPr>
        <a:xfrm>
          <a:off x="2933700" y="400050"/>
          <a:ext cx="3505319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RÉPUBLIQUE</a:t>
          </a:r>
          <a:r>
            <a:rPr lang="fr-FR" sz="20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FRANÇAISE</a:t>
          </a:r>
          <a:endParaRPr lang="fr-FR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438150</xdr:colOff>
      <xdr:row>5</xdr:row>
      <xdr:rowOff>9525</xdr:rowOff>
    </xdr:from>
    <xdr:ext cx="6835269" cy="357790"/>
    <xdr:sp macro="" textlink="">
      <xdr:nvSpPr>
        <xdr:cNvPr id="4" name="ZoneTexte 3"/>
        <xdr:cNvSpPr txBox="1"/>
      </xdr:nvSpPr>
      <xdr:spPr>
        <a:xfrm>
          <a:off x="1200150" y="1028700"/>
          <a:ext cx="683526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8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COLLECTIVITÉ</a:t>
          </a:r>
          <a:r>
            <a:rPr lang="fr-FR" sz="18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: TERRITOIRE des ÎLES WALLIS et FUTUNA</a:t>
          </a:r>
          <a:endParaRPr lang="fr-FR" sz="18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600075</xdr:colOff>
      <xdr:row>10</xdr:row>
      <xdr:rowOff>123825</xdr:rowOff>
    </xdr:from>
    <xdr:ext cx="6427144" cy="387222"/>
    <xdr:sp macro="" textlink="">
      <xdr:nvSpPr>
        <xdr:cNvPr id="5" name="ZoneTexte 4"/>
        <xdr:cNvSpPr txBox="1"/>
      </xdr:nvSpPr>
      <xdr:spPr>
        <a:xfrm>
          <a:off x="1362075" y="2505075"/>
          <a:ext cx="6427144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BUDGET : 01 BUDGET PRINCIPAL du TERRITOIRE</a:t>
          </a:r>
        </a:p>
      </xdr:txBody>
    </xdr:sp>
    <xdr:clientData/>
  </xdr:oneCellAnchor>
  <xdr:oneCellAnchor>
    <xdr:from>
      <xdr:col>1</xdr:col>
      <xdr:colOff>381000</xdr:colOff>
      <xdr:row>7</xdr:row>
      <xdr:rowOff>123825</xdr:rowOff>
    </xdr:from>
    <xdr:ext cx="6938951" cy="298800"/>
    <xdr:sp macro="" textlink="">
      <xdr:nvSpPr>
        <xdr:cNvPr id="6" name="ZoneTexte 5"/>
        <xdr:cNvSpPr txBox="1"/>
      </xdr:nvSpPr>
      <xdr:spPr>
        <a:xfrm>
          <a:off x="1143000" y="1504950"/>
          <a:ext cx="693895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POSTE COMPTABLE : DIRECTION des FINANCES PUBLIQUES du TERRITOIRE</a:t>
          </a:r>
        </a:p>
      </xdr:txBody>
    </xdr:sp>
    <xdr:clientData/>
  </xdr:oneCellAnchor>
  <xdr:oneCellAnchor>
    <xdr:from>
      <xdr:col>3</xdr:col>
      <xdr:colOff>76200</xdr:colOff>
      <xdr:row>7</xdr:row>
      <xdr:rowOff>447675</xdr:rowOff>
    </xdr:from>
    <xdr:ext cx="2628861" cy="298800"/>
    <xdr:sp macro="" textlink="">
      <xdr:nvSpPr>
        <xdr:cNvPr id="7" name="ZoneTexte 6"/>
        <xdr:cNvSpPr txBox="1"/>
      </xdr:nvSpPr>
      <xdr:spPr>
        <a:xfrm>
          <a:off x="3400425" y="1828800"/>
          <a:ext cx="262886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des</a:t>
          </a:r>
          <a:r>
            <a:rPr lang="fr-FR" sz="14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ÎLES WALLIS et FUTUNA</a:t>
          </a:r>
          <a:endParaRPr lang="fr-FR" sz="1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180975</xdr:colOff>
      <xdr:row>12</xdr:row>
      <xdr:rowOff>66675</xdr:rowOff>
    </xdr:from>
    <xdr:ext cx="1369990" cy="328295"/>
    <xdr:sp macro="" textlink="">
      <xdr:nvSpPr>
        <xdr:cNvPr id="8" name="ZoneTexte 7"/>
        <xdr:cNvSpPr txBox="1"/>
      </xdr:nvSpPr>
      <xdr:spPr>
        <a:xfrm>
          <a:off x="4038600" y="3057525"/>
          <a:ext cx="1369990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M 52 adaptée</a:t>
          </a:r>
          <a:endParaRPr lang="fr-FR" sz="16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66675</xdr:colOff>
      <xdr:row>14</xdr:row>
      <xdr:rowOff>57150</xdr:rowOff>
    </xdr:from>
    <xdr:ext cx="2543132" cy="387222"/>
    <xdr:sp macro="" textlink="">
      <xdr:nvSpPr>
        <xdr:cNvPr id="9" name="ZoneTexte 8"/>
        <xdr:cNvSpPr txBox="1"/>
      </xdr:nvSpPr>
      <xdr:spPr>
        <a:xfrm>
          <a:off x="3390900" y="3457575"/>
          <a:ext cx="2543132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BUDGET PRIMITIF</a:t>
          </a:r>
        </a:p>
      </xdr:txBody>
    </xdr:sp>
    <xdr:clientData/>
  </xdr:oneCellAnchor>
  <xdr:oneCellAnchor>
    <xdr:from>
      <xdr:col>4</xdr:col>
      <xdr:colOff>180975</xdr:colOff>
      <xdr:row>18</xdr:row>
      <xdr:rowOff>114300</xdr:rowOff>
    </xdr:from>
    <xdr:ext cx="1364541" cy="328295"/>
    <xdr:sp macro="" textlink="">
      <xdr:nvSpPr>
        <xdr:cNvPr id="10" name="ZoneTexte 9"/>
        <xdr:cNvSpPr txBox="1"/>
      </xdr:nvSpPr>
      <xdr:spPr>
        <a:xfrm>
          <a:off x="4038600" y="4162425"/>
          <a:ext cx="1364541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ANNÉE 2017</a:t>
          </a:r>
        </a:p>
      </xdr:txBody>
    </xdr:sp>
    <xdr:clientData/>
  </xdr:oneCellAnchor>
  <xdr:oneCellAnchor>
    <xdr:from>
      <xdr:col>3</xdr:col>
      <xdr:colOff>504825</xdr:colOff>
      <xdr:row>16</xdr:row>
      <xdr:rowOff>38100</xdr:rowOff>
    </xdr:from>
    <xdr:ext cx="1780424" cy="328295"/>
    <xdr:sp macro="" textlink="">
      <xdr:nvSpPr>
        <xdr:cNvPr id="11" name="ZoneTexte 10"/>
        <xdr:cNvSpPr txBox="1"/>
      </xdr:nvSpPr>
      <xdr:spPr>
        <a:xfrm>
          <a:off x="3829050" y="3762375"/>
          <a:ext cx="1780424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Voté</a:t>
          </a:r>
          <a:r>
            <a:rPr lang="fr-FR" sz="1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par Fonction</a:t>
          </a:r>
          <a:endParaRPr lang="fr-FR" sz="16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266700</xdr:colOff>
      <xdr:row>23</xdr:row>
      <xdr:rowOff>95250</xdr:rowOff>
    </xdr:from>
    <xdr:ext cx="7078091" cy="269304"/>
    <xdr:sp macro="" textlink="">
      <xdr:nvSpPr>
        <xdr:cNvPr id="12" name="ZoneTexte 11"/>
        <xdr:cNvSpPr txBox="1"/>
      </xdr:nvSpPr>
      <xdr:spPr>
        <a:xfrm>
          <a:off x="1028700" y="4953000"/>
          <a:ext cx="7078091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2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Arrêté n° 2016-723 du 23 décembre 2016 approuvant et rendant exécutoire la délibération n° 61/AT/2016</a:t>
          </a:r>
        </a:p>
      </xdr:txBody>
    </xdr:sp>
    <xdr:clientData/>
  </xdr:oneCellAnchor>
  <xdr:oneCellAnchor>
    <xdr:from>
      <xdr:col>1</xdr:col>
      <xdr:colOff>171450</xdr:colOff>
      <xdr:row>24</xdr:row>
      <xdr:rowOff>133350</xdr:rowOff>
    </xdr:from>
    <xdr:ext cx="7143943" cy="269304"/>
    <xdr:sp macro="" textlink="">
      <xdr:nvSpPr>
        <xdr:cNvPr id="13" name="ZoneTexte 12"/>
        <xdr:cNvSpPr txBox="1"/>
      </xdr:nvSpPr>
      <xdr:spPr>
        <a:xfrm>
          <a:off x="933450" y="5153025"/>
          <a:ext cx="7143943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2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du 15 décembre 2016 portant adoption des Budget Primitifs</a:t>
          </a:r>
          <a:r>
            <a:rPr lang="fr-FR" sz="12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- Budget Principal - Budget Annexe du Service</a:t>
          </a:r>
          <a:endParaRPr lang="fr-FR" sz="12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190500</xdr:colOff>
      <xdr:row>26</xdr:row>
      <xdr:rowOff>9525</xdr:rowOff>
    </xdr:from>
    <xdr:ext cx="7180684" cy="269304"/>
    <xdr:sp macro="" textlink="">
      <xdr:nvSpPr>
        <xdr:cNvPr id="14" name="ZoneTexte 13"/>
        <xdr:cNvSpPr txBox="1"/>
      </xdr:nvSpPr>
      <xdr:spPr>
        <a:xfrm>
          <a:off x="952500" y="5353050"/>
          <a:ext cx="7180684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2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des Postes et Télécommunications - Budget Annexe "Stratégie Territoriale de Développement Numérique"</a:t>
          </a:r>
        </a:p>
      </xdr:txBody>
    </xdr:sp>
    <xdr:clientData/>
  </xdr:oneCellAnchor>
  <xdr:oneCellAnchor>
    <xdr:from>
      <xdr:col>2</xdr:col>
      <xdr:colOff>638175</xdr:colOff>
      <xdr:row>27</xdr:row>
      <xdr:rowOff>47625</xdr:rowOff>
    </xdr:from>
    <xdr:ext cx="3898696" cy="269304"/>
    <xdr:sp macro="" textlink="">
      <xdr:nvSpPr>
        <xdr:cNvPr id="15" name="ZoneTexte 14"/>
        <xdr:cNvSpPr txBox="1"/>
      </xdr:nvSpPr>
      <xdr:spPr>
        <a:xfrm>
          <a:off x="2486025" y="5553075"/>
          <a:ext cx="389869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2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de l'exercice</a:t>
          </a:r>
          <a:r>
            <a:rPr lang="fr-FR" sz="12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2017 du Territoire des Îles Wallis et Futuna</a:t>
          </a:r>
          <a:endParaRPr lang="fr-FR" sz="12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%20des%20FINANCES/Emprunts/Tableaux%20pr&#233;visionnels%20empru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K9">
            <v>34904</v>
          </cell>
          <cell r="L9">
            <v>1376</v>
          </cell>
          <cell r="N9">
            <v>1376</v>
          </cell>
        </row>
        <row r="10">
          <cell r="K10">
            <v>263914.15999999997</v>
          </cell>
          <cell r="L10">
            <v>8495.31</v>
          </cell>
          <cell r="N10">
            <v>8495.31</v>
          </cell>
        </row>
        <row r="11">
          <cell r="K11">
            <v>204361.16</v>
          </cell>
          <cell r="L11">
            <v>6578.32</v>
          </cell>
          <cell r="N11">
            <v>6578.32</v>
          </cell>
        </row>
        <row r="19">
          <cell r="K19">
            <v>577505.06999999995</v>
          </cell>
          <cell r="L19">
            <v>141150.96</v>
          </cell>
          <cell r="N19">
            <v>143279.20000000001</v>
          </cell>
        </row>
        <row r="20">
          <cell r="K20">
            <v>3116000</v>
          </cell>
          <cell r="N20">
            <v>108569.43</v>
          </cell>
        </row>
        <row r="21">
          <cell r="K21">
            <v>1676000</v>
          </cell>
          <cell r="N21">
            <v>70712.490000000005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L11" sqref="L11"/>
    </sheetView>
  </sheetViews>
  <sheetFormatPr baseColWidth="10" defaultRowHeight="12.75" x14ac:dyDescent="0.25"/>
  <cols>
    <col min="1" max="1" width="11.42578125" style="254"/>
    <col min="2" max="2" width="16.28515625" style="254" customWidth="1"/>
    <col min="3" max="3" width="22.140625" style="254" customWidth="1"/>
    <col min="4" max="4" width="8" style="254" customWidth="1"/>
    <col min="5" max="5" width="11.42578125" style="254"/>
    <col min="6" max="6" width="10" style="254" customWidth="1"/>
    <col min="7" max="7" width="14.28515625" style="254" customWidth="1"/>
    <col min="8" max="16384" width="11.42578125" style="254"/>
  </cols>
  <sheetData>
    <row r="2" spans="1:7" ht="20.25" customHeight="1" x14ac:dyDescent="0.25">
      <c r="A2" s="362"/>
      <c r="B2" s="362"/>
      <c r="C2" s="362"/>
      <c r="D2" s="362"/>
      <c r="E2" s="362"/>
      <c r="F2" s="362"/>
      <c r="G2" s="362"/>
    </row>
    <row r="4" spans="1:7" ht="21.75" customHeight="1" x14ac:dyDescent="0.25">
      <c r="A4" s="363"/>
      <c r="B4" s="363"/>
      <c r="C4" s="363"/>
      <c r="D4" s="363"/>
      <c r="E4" s="363"/>
      <c r="F4" s="363"/>
      <c r="G4" s="363"/>
    </row>
    <row r="5" spans="1:7" x14ac:dyDescent="0.25">
      <c r="A5" s="261"/>
      <c r="B5" s="261"/>
      <c r="C5" s="261"/>
      <c r="D5" s="261"/>
      <c r="E5" s="261"/>
      <c r="F5" s="261"/>
      <c r="G5" s="261"/>
    </row>
    <row r="6" spans="1:7" ht="14.25" customHeight="1" x14ac:dyDescent="0.25">
      <c r="A6" s="364"/>
      <c r="B6" s="364"/>
      <c r="C6" s="364"/>
      <c r="D6" s="364"/>
      <c r="E6" s="364"/>
      <c r="F6" s="364"/>
      <c r="G6" s="364"/>
    </row>
    <row r="7" spans="1:7" ht="14.25" customHeight="1" x14ac:dyDescent="0.25">
      <c r="A7" s="364"/>
      <c r="B7" s="364"/>
      <c r="C7" s="364"/>
      <c r="D7" s="364"/>
      <c r="E7" s="364"/>
      <c r="F7" s="364"/>
      <c r="G7" s="364"/>
    </row>
    <row r="8" spans="1:7" s="255" customFormat="1" ht="57" customHeight="1" x14ac:dyDescent="0.25">
      <c r="A8" s="365"/>
      <c r="B8" s="365"/>
      <c r="C8" s="365"/>
      <c r="D8" s="365"/>
      <c r="E8" s="365"/>
      <c r="F8" s="365"/>
      <c r="G8" s="365"/>
    </row>
    <row r="9" spans="1:7" ht="14.25" customHeight="1" x14ac:dyDescent="0.25">
      <c r="A9" s="361"/>
      <c r="B9" s="361"/>
      <c r="C9" s="361"/>
      <c r="D9" s="361"/>
      <c r="E9" s="361"/>
      <c r="F9" s="361"/>
      <c r="G9" s="361"/>
    </row>
    <row r="10" spans="1:7" ht="7.5" customHeight="1" x14ac:dyDescent="0.25">
      <c r="A10" s="261"/>
      <c r="B10" s="261"/>
      <c r="C10" s="261"/>
      <c r="D10" s="261"/>
      <c r="E10" s="261"/>
      <c r="F10" s="261"/>
      <c r="G10" s="261"/>
    </row>
    <row r="11" spans="1:7" ht="23.25" customHeight="1" x14ac:dyDescent="0.25">
      <c r="A11" s="368"/>
      <c r="B11" s="368"/>
      <c r="C11" s="368"/>
      <c r="D11" s="368"/>
      <c r="E11" s="368"/>
      <c r="F11" s="368"/>
      <c r="G11" s="368"/>
    </row>
    <row r="12" spans="1:7" ht="24.75" customHeight="1" x14ac:dyDescent="0.25">
      <c r="A12" s="368"/>
      <c r="B12" s="368"/>
      <c r="C12" s="368"/>
      <c r="D12" s="368"/>
      <c r="E12" s="368"/>
      <c r="F12" s="368"/>
      <c r="G12" s="368"/>
    </row>
    <row r="13" spans="1:7" x14ac:dyDescent="0.25">
      <c r="A13" s="256"/>
      <c r="B13" s="256"/>
      <c r="C13" s="256"/>
      <c r="D13" s="256"/>
      <c r="E13" s="256"/>
      <c r="F13" s="256"/>
      <c r="G13" s="256"/>
    </row>
    <row r="14" spans="1:7" ht="19.5" customHeight="1" x14ac:dyDescent="0.25">
      <c r="A14" s="369"/>
      <c r="B14" s="369"/>
      <c r="C14" s="369"/>
      <c r="D14" s="253"/>
      <c r="E14" s="257"/>
      <c r="F14" s="257"/>
      <c r="G14" s="258"/>
    </row>
    <row r="16" spans="1:7" x14ac:dyDescent="0.25">
      <c r="B16" s="259"/>
    </row>
    <row r="20" spans="1:7" x14ac:dyDescent="0.25">
      <c r="A20" s="366"/>
      <c r="B20" s="366"/>
      <c r="C20" s="366"/>
      <c r="D20" s="366"/>
      <c r="E20" s="366"/>
      <c r="F20" s="366"/>
      <c r="G20" s="366"/>
    </row>
    <row r="21" spans="1:7" x14ac:dyDescent="0.25">
      <c r="A21" s="366"/>
      <c r="B21" s="366"/>
      <c r="C21" s="366"/>
      <c r="D21" s="366"/>
      <c r="E21" s="366"/>
      <c r="F21" s="366"/>
      <c r="G21" s="366"/>
    </row>
    <row r="22" spans="1:7" x14ac:dyDescent="0.25">
      <c r="A22" s="366"/>
      <c r="B22" s="366"/>
      <c r="C22" s="366"/>
      <c r="D22" s="366"/>
      <c r="E22" s="366"/>
      <c r="F22" s="366"/>
      <c r="G22" s="366"/>
    </row>
    <row r="23" spans="1:7" x14ac:dyDescent="0.25">
      <c r="A23" s="366"/>
      <c r="B23" s="366"/>
      <c r="C23" s="366"/>
      <c r="D23" s="366"/>
      <c r="E23" s="366"/>
      <c r="F23" s="366"/>
      <c r="G23" s="366"/>
    </row>
    <row r="28" spans="1:7" x14ac:dyDescent="0.2">
      <c r="A28" s="367"/>
      <c r="B28" s="367"/>
      <c r="G28" s="260"/>
    </row>
  </sheetData>
  <mergeCells count="14">
    <mergeCell ref="A23:G23"/>
    <mergeCell ref="A28:B28"/>
    <mergeCell ref="A11:G11"/>
    <mergeCell ref="A12:G12"/>
    <mergeCell ref="A14:C14"/>
    <mergeCell ref="A20:G20"/>
    <mergeCell ref="A21:G21"/>
    <mergeCell ref="A22:G22"/>
    <mergeCell ref="A9:G9"/>
    <mergeCell ref="A2:G2"/>
    <mergeCell ref="A4:G4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G27" sqref="G27"/>
    </sheetView>
  </sheetViews>
  <sheetFormatPr baseColWidth="10" defaultRowHeight="12.75" x14ac:dyDescent="0.2"/>
  <cols>
    <col min="1" max="1" width="2.5703125" style="148" customWidth="1"/>
    <col min="2" max="3" width="11.42578125" style="148"/>
    <col min="4" max="4" width="14.28515625" style="148" customWidth="1"/>
    <col min="5" max="5" width="23" style="148" customWidth="1"/>
    <col min="6" max="6" width="22.140625" style="148" customWidth="1"/>
    <col min="7" max="7" width="30" style="148" customWidth="1"/>
    <col min="8" max="8" width="7.140625" style="148" customWidth="1"/>
    <col min="9" max="16384" width="11.42578125" style="148"/>
  </cols>
  <sheetData>
    <row r="1" spans="1:8" ht="27.75" customHeight="1" x14ac:dyDescent="0.2">
      <c r="A1" s="473" t="s">
        <v>131</v>
      </c>
      <c r="B1" s="474"/>
      <c r="C1" s="474"/>
      <c r="D1" s="474"/>
      <c r="E1" s="474"/>
      <c r="F1" s="474"/>
      <c r="G1" s="474"/>
      <c r="H1" s="163" t="s">
        <v>130</v>
      </c>
    </row>
    <row r="3" spans="1:8" ht="13.5" thickBot="1" x14ac:dyDescent="0.25"/>
    <row r="4" spans="1:8" ht="13.5" thickTop="1" x14ac:dyDescent="0.2">
      <c r="A4" s="162"/>
      <c r="B4" s="475" t="s">
        <v>396</v>
      </c>
      <c r="C4" s="475"/>
      <c r="D4" s="475"/>
      <c r="E4" s="475"/>
      <c r="F4" s="475"/>
      <c r="G4" s="475"/>
      <c r="H4" s="476"/>
    </row>
    <row r="5" spans="1:8" x14ac:dyDescent="0.2">
      <c r="A5" s="151"/>
      <c r="B5" s="477" t="s">
        <v>640</v>
      </c>
      <c r="C5" s="477"/>
      <c r="D5" s="477"/>
      <c r="E5" s="477"/>
      <c r="F5" s="477"/>
      <c r="G5" s="477"/>
      <c r="H5" s="478"/>
    </row>
    <row r="6" spans="1:8" x14ac:dyDescent="0.2">
      <c r="A6" s="151"/>
      <c r="B6" s="477" t="s">
        <v>641</v>
      </c>
      <c r="C6" s="477"/>
      <c r="D6" s="477"/>
      <c r="E6" s="477"/>
      <c r="F6" s="477"/>
      <c r="G6" s="477"/>
      <c r="H6" s="478"/>
    </row>
    <row r="7" spans="1:8" x14ac:dyDescent="0.2">
      <c r="A7" s="151"/>
      <c r="B7" s="469" t="s">
        <v>395</v>
      </c>
      <c r="C7" s="469"/>
      <c r="D7" s="469"/>
      <c r="E7" s="469"/>
      <c r="F7" s="469"/>
      <c r="G7" s="469"/>
      <c r="H7" s="472"/>
    </row>
    <row r="8" spans="1:8" x14ac:dyDescent="0.2">
      <c r="A8" s="151"/>
      <c r="B8" s="469"/>
      <c r="C8" s="469"/>
      <c r="D8" s="469"/>
      <c r="E8" s="469"/>
      <c r="F8" s="469"/>
      <c r="G8" s="469"/>
      <c r="H8" s="472"/>
    </row>
    <row r="9" spans="1:8" x14ac:dyDescent="0.2">
      <c r="A9" s="151"/>
      <c r="B9" s="469" t="s">
        <v>394</v>
      </c>
      <c r="C9" s="469"/>
      <c r="D9" s="469"/>
      <c r="E9" s="469"/>
      <c r="F9" s="469"/>
      <c r="G9" s="469"/>
      <c r="H9" s="472"/>
    </row>
    <row r="10" spans="1:8" x14ac:dyDescent="0.2">
      <c r="A10" s="151"/>
      <c r="B10" s="469" t="s">
        <v>642</v>
      </c>
      <c r="C10" s="469"/>
      <c r="D10" s="469"/>
      <c r="E10" s="469"/>
      <c r="F10" s="469"/>
      <c r="G10" s="469"/>
      <c r="H10" s="472"/>
    </row>
    <row r="11" spans="1:8" x14ac:dyDescent="0.2">
      <c r="A11" s="151"/>
      <c r="B11" s="469"/>
      <c r="C11" s="469"/>
      <c r="D11" s="469"/>
      <c r="E11" s="469"/>
      <c r="F11" s="469"/>
      <c r="G11" s="469"/>
      <c r="H11" s="472"/>
    </row>
    <row r="12" spans="1:8" ht="15.75" customHeight="1" x14ac:dyDescent="0.2">
      <c r="A12" s="151"/>
      <c r="B12" s="469" t="s">
        <v>393</v>
      </c>
      <c r="C12" s="469"/>
      <c r="D12" s="469"/>
      <c r="E12" s="469"/>
      <c r="F12" s="469"/>
      <c r="G12" s="469"/>
      <c r="H12" s="472"/>
    </row>
    <row r="13" spans="1:8" x14ac:dyDescent="0.2">
      <c r="A13" s="151"/>
      <c r="B13" s="469"/>
      <c r="C13" s="469"/>
      <c r="D13" s="469"/>
      <c r="E13" s="469"/>
      <c r="F13" s="469"/>
      <c r="G13" s="469"/>
      <c r="H13" s="472"/>
    </row>
    <row r="14" spans="1:8" x14ac:dyDescent="0.2">
      <c r="A14" s="151"/>
      <c r="B14" s="469" t="s">
        <v>392</v>
      </c>
      <c r="C14" s="469"/>
      <c r="D14" s="469"/>
      <c r="E14" s="469"/>
      <c r="F14" s="469"/>
      <c r="G14" s="469"/>
      <c r="H14" s="472"/>
    </row>
    <row r="15" spans="1:8" ht="12.75" customHeight="1" x14ac:dyDescent="0.2">
      <c r="A15" s="151"/>
      <c r="B15" s="469" t="s">
        <v>391</v>
      </c>
      <c r="C15" s="469"/>
      <c r="D15" s="469"/>
      <c r="E15" s="469"/>
      <c r="F15" s="469"/>
      <c r="G15" s="469"/>
      <c r="H15" s="472"/>
    </row>
    <row r="16" spans="1:8" ht="12" customHeight="1" x14ac:dyDescent="0.2">
      <c r="A16" s="151"/>
      <c r="H16" s="161"/>
    </row>
    <row r="17" spans="1:8" ht="27" customHeight="1" x14ac:dyDescent="0.2">
      <c r="A17" s="151"/>
      <c r="B17" s="469" t="s">
        <v>390</v>
      </c>
      <c r="C17" s="470"/>
      <c r="D17" s="470"/>
      <c r="E17" s="470"/>
      <c r="F17" s="470"/>
      <c r="G17" s="470"/>
      <c r="H17" s="471"/>
    </row>
    <row r="18" spans="1:8" ht="16.5" customHeight="1" x14ac:dyDescent="0.2">
      <c r="A18" s="151"/>
      <c r="B18" s="160" t="s">
        <v>389</v>
      </c>
      <c r="C18" s="159"/>
      <c r="D18" s="159"/>
      <c r="E18" s="158" t="s">
        <v>388</v>
      </c>
      <c r="F18" s="157"/>
      <c r="G18" s="157"/>
      <c r="H18" s="154"/>
    </row>
    <row r="19" spans="1:8" ht="10.5" customHeight="1" x14ac:dyDescent="0.2">
      <c r="A19" s="151"/>
      <c r="B19" s="153"/>
      <c r="C19" s="155"/>
      <c r="D19" s="155"/>
      <c r="E19" s="156" t="s">
        <v>387</v>
      </c>
      <c r="F19" s="155"/>
      <c r="G19" s="155"/>
      <c r="H19" s="154"/>
    </row>
    <row r="20" spans="1:8" x14ac:dyDescent="0.2">
      <c r="A20" s="151"/>
      <c r="B20" s="153"/>
      <c r="C20" s="153"/>
      <c r="D20" s="153"/>
      <c r="E20" s="153"/>
      <c r="F20" s="153"/>
      <c r="G20" s="153"/>
      <c r="H20" s="152"/>
    </row>
    <row r="21" spans="1:8" x14ac:dyDescent="0.2">
      <c r="A21" s="151"/>
      <c r="B21" s="469" t="s">
        <v>386</v>
      </c>
      <c r="C21" s="469"/>
      <c r="D21" s="469"/>
      <c r="E21" s="469"/>
      <c r="F21" s="469"/>
      <c r="G21" s="469"/>
      <c r="H21" s="472"/>
    </row>
    <row r="22" spans="1:8" x14ac:dyDescent="0.2">
      <c r="A22" s="151"/>
      <c r="B22" s="466" t="s">
        <v>385</v>
      </c>
      <c r="C22" s="467"/>
      <c r="D22" s="467"/>
      <c r="E22" s="467"/>
      <c r="F22" s="467"/>
      <c r="G22" s="467"/>
      <c r="H22" s="468"/>
    </row>
    <row r="23" spans="1:8" x14ac:dyDescent="0.2">
      <c r="A23" s="151"/>
      <c r="B23" s="466" t="s">
        <v>384</v>
      </c>
      <c r="C23" s="467"/>
      <c r="D23" s="467"/>
      <c r="E23" s="467"/>
      <c r="F23" s="467"/>
      <c r="G23" s="467"/>
      <c r="H23" s="150"/>
    </row>
    <row r="24" spans="1:8" ht="13.5" thickBot="1" x14ac:dyDescent="0.25">
      <c r="A24" s="149"/>
      <c r="B24" s="464"/>
      <c r="C24" s="464"/>
      <c r="D24" s="464"/>
      <c r="E24" s="464"/>
      <c r="F24" s="464"/>
      <c r="G24" s="464"/>
      <c r="H24" s="465"/>
    </row>
    <row r="25" spans="1:8" ht="13.5" thickTop="1" x14ac:dyDescent="0.2"/>
  </sheetData>
  <mergeCells count="18">
    <mergeCell ref="A1:G1"/>
    <mergeCell ref="B4:H4"/>
    <mergeCell ref="B5:H5"/>
    <mergeCell ref="B6:H6"/>
    <mergeCell ref="B8:H8"/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0" orientation="landscape" useFirstPageNumber="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E40" sqref="E40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401" t="s">
        <v>131</v>
      </c>
      <c r="B1" s="402"/>
      <c r="C1" s="402"/>
      <c r="D1" s="402"/>
      <c r="E1" s="402"/>
      <c r="F1" s="61" t="s">
        <v>130</v>
      </c>
    </row>
    <row r="2" spans="1:6" ht="12.75" x14ac:dyDescent="0.25">
      <c r="A2" s="401" t="s">
        <v>383</v>
      </c>
      <c r="B2" s="402"/>
      <c r="C2" s="402"/>
      <c r="D2" s="402"/>
      <c r="E2" s="402"/>
      <c r="F2" s="61" t="s">
        <v>382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7"/>
      <c r="C4" s="397" t="s">
        <v>314</v>
      </c>
      <c r="D4" s="398"/>
      <c r="E4" s="397" t="s">
        <v>314</v>
      </c>
      <c r="F4" s="398"/>
    </row>
    <row r="5" spans="1:6" ht="12.75" x14ac:dyDescent="0.25">
      <c r="A5" s="136" t="s">
        <v>313</v>
      </c>
      <c r="B5" s="135" t="s">
        <v>312</v>
      </c>
      <c r="C5" s="482" t="s">
        <v>381</v>
      </c>
      <c r="D5" s="483"/>
      <c r="E5" s="482" t="s">
        <v>310</v>
      </c>
      <c r="F5" s="483"/>
    </row>
    <row r="6" spans="1:6" x14ac:dyDescent="0.25">
      <c r="A6" s="101"/>
      <c r="B6" s="65"/>
      <c r="C6" s="101" t="s">
        <v>75</v>
      </c>
      <c r="D6" s="101" t="s">
        <v>74</v>
      </c>
      <c r="E6" s="101" t="s">
        <v>75</v>
      </c>
      <c r="F6" s="101" t="s">
        <v>74</v>
      </c>
    </row>
    <row r="7" spans="1:6" x14ac:dyDescent="0.25">
      <c r="A7" s="128" t="s">
        <v>380</v>
      </c>
      <c r="B7" s="59" t="s">
        <v>308</v>
      </c>
      <c r="C7" s="43">
        <f>SUM(C8:C17)</f>
        <v>0</v>
      </c>
      <c r="D7" s="124">
        <f>SUM(D8:D17)</f>
        <v>0</v>
      </c>
      <c r="E7" s="43">
        <f>SUM(E8:E17)</f>
        <v>727690395</v>
      </c>
      <c r="F7" s="43">
        <f>SUM(F8:F17)</f>
        <v>0</v>
      </c>
    </row>
    <row r="8" spans="1:6" x14ac:dyDescent="0.25">
      <c r="A8" s="132" t="s">
        <v>379</v>
      </c>
      <c r="B8" s="40" t="s">
        <v>306</v>
      </c>
      <c r="C8" s="39">
        <v>0</v>
      </c>
      <c r="D8" s="131">
        <v>0</v>
      </c>
      <c r="E8" s="39">
        <v>8900900</v>
      </c>
      <c r="F8" s="39">
        <v>0</v>
      </c>
    </row>
    <row r="9" spans="1:6" x14ac:dyDescent="0.25">
      <c r="A9" s="132" t="s">
        <v>378</v>
      </c>
      <c r="B9" s="40" t="s">
        <v>304</v>
      </c>
      <c r="C9" s="39">
        <v>0</v>
      </c>
      <c r="D9" s="131">
        <v>0</v>
      </c>
      <c r="E9" s="39">
        <v>0</v>
      </c>
      <c r="F9" s="39">
        <v>0</v>
      </c>
    </row>
    <row r="10" spans="1:6" x14ac:dyDescent="0.25">
      <c r="A10" s="132" t="s">
        <v>377</v>
      </c>
      <c r="B10" s="40" t="s">
        <v>302</v>
      </c>
      <c r="C10" s="39">
        <v>0</v>
      </c>
      <c r="D10" s="131">
        <v>0</v>
      </c>
      <c r="E10" s="39">
        <v>0</v>
      </c>
      <c r="F10" s="39">
        <v>0</v>
      </c>
    </row>
    <row r="11" spans="1:6" x14ac:dyDescent="0.25">
      <c r="A11" s="132" t="s">
        <v>376</v>
      </c>
      <c r="B11" s="40" t="s">
        <v>300</v>
      </c>
      <c r="C11" s="39">
        <v>0</v>
      </c>
      <c r="D11" s="131">
        <v>0</v>
      </c>
      <c r="E11" s="39">
        <v>375007494</v>
      </c>
      <c r="F11" s="39">
        <v>0</v>
      </c>
    </row>
    <row r="12" spans="1:6" x14ac:dyDescent="0.25">
      <c r="A12" s="132" t="s">
        <v>375</v>
      </c>
      <c r="B12" s="40" t="s">
        <v>298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25">
      <c r="A13" s="132" t="s">
        <v>374</v>
      </c>
      <c r="B13" s="40" t="s">
        <v>296</v>
      </c>
      <c r="C13" s="39">
        <v>0</v>
      </c>
      <c r="D13" s="131">
        <v>0</v>
      </c>
      <c r="E13" s="39">
        <v>0</v>
      </c>
      <c r="F13" s="39">
        <v>0</v>
      </c>
    </row>
    <row r="14" spans="1:6" x14ac:dyDescent="0.25">
      <c r="A14" s="132" t="s">
        <v>373</v>
      </c>
      <c r="B14" s="40" t="s">
        <v>294</v>
      </c>
      <c r="C14" s="39">
        <v>0</v>
      </c>
      <c r="D14" s="131">
        <v>0</v>
      </c>
      <c r="E14" s="39">
        <v>0</v>
      </c>
      <c r="F14" s="39">
        <v>0</v>
      </c>
    </row>
    <row r="15" spans="1:6" x14ac:dyDescent="0.25">
      <c r="A15" s="132" t="s">
        <v>372</v>
      </c>
      <c r="B15" s="40" t="s">
        <v>292</v>
      </c>
      <c r="C15" s="39">
        <v>0</v>
      </c>
      <c r="D15" s="131">
        <v>0</v>
      </c>
      <c r="E15" s="39">
        <v>218227023</v>
      </c>
      <c r="F15" s="39">
        <v>0</v>
      </c>
    </row>
    <row r="16" spans="1:6" x14ac:dyDescent="0.25">
      <c r="A16" s="132" t="s">
        <v>371</v>
      </c>
      <c r="B16" s="40" t="s">
        <v>290</v>
      </c>
      <c r="C16" s="39">
        <v>0</v>
      </c>
      <c r="D16" s="131">
        <v>0</v>
      </c>
      <c r="E16" s="39">
        <v>124704978</v>
      </c>
      <c r="F16" s="39">
        <v>0</v>
      </c>
    </row>
    <row r="17" spans="1:6" x14ac:dyDescent="0.25">
      <c r="A17" s="134" t="s">
        <v>370</v>
      </c>
      <c r="B17" s="103" t="s">
        <v>288</v>
      </c>
      <c r="C17" s="102">
        <v>0</v>
      </c>
      <c r="D17" s="133">
        <v>0</v>
      </c>
      <c r="E17" s="102">
        <v>850000</v>
      </c>
      <c r="F17" s="102">
        <v>0</v>
      </c>
    </row>
    <row r="18" spans="1:6" x14ac:dyDescent="0.25">
      <c r="A18" s="128" t="s">
        <v>369</v>
      </c>
      <c r="B18" s="59" t="s">
        <v>368</v>
      </c>
      <c r="C18" s="124">
        <f>SUM(C19:C24)</f>
        <v>0</v>
      </c>
      <c r="D18" s="124">
        <f>SUM(D19:D24)</f>
        <v>0</v>
      </c>
      <c r="E18" s="43">
        <f>SUM(E19:E24)</f>
        <v>4000000</v>
      </c>
      <c r="F18" s="43">
        <f>SUM(F19:F24)</f>
        <v>693249495</v>
      </c>
    </row>
    <row r="19" spans="1:6" x14ac:dyDescent="0.25">
      <c r="A19" s="132" t="s">
        <v>367</v>
      </c>
      <c r="B19" s="40" t="s">
        <v>366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25">
      <c r="A20" s="132" t="s">
        <v>365</v>
      </c>
      <c r="B20" s="40" t="s">
        <v>281</v>
      </c>
      <c r="C20" s="131">
        <v>0</v>
      </c>
      <c r="D20" s="131">
        <v>0</v>
      </c>
      <c r="E20" s="39">
        <v>0</v>
      </c>
      <c r="F20" s="39">
        <v>693249495</v>
      </c>
    </row>
    <row r="21" spans="1:6" x14ac:dyDescent="0.25">
      <c r="A21" s="132" t="s">
        <v>364</v>
      </c>
      <c r="B21" s="40" t="s">
        <v>363</v>
      </c>
      <c r="C21" s="131">
        <v>0</v>
      </c>
      <c r="D21" s="131">
        <v>0</v>
      </c>
      <c r="E21" s="39">
        <v>4000000</v>
      </c>
      <c r="F21" s="39">
        <v>0</v>
      </c>
    </row>
    <row r="22" spans="1:6" x14ac:dyDescent="0.25">
      <c r="A22" s="132" t="s">
        <v>362</v>
      </c>
      <c r="B22" s="40" t="s">
        <v>361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25">
      <c r="A23" s="147" t="s">
        <v>360</v>
      </c>
      <c r="B23" s="146" t="s">
        <v>359</v>
      </c>
      <c r="C23" s="145">
        <v>0</v>
      </c>
      <c r="D23" s="145">
        <v>0</v>
      </c>
      <c r="E23" s="144">
        <v>0</v>
      </c>
      <c r="F23" s="144">
        <v>0</v>
      </c>
    </row>
    <row r="24" spans="1:6" x14ac:dyDescent="0.25">
      <c r="A24" s="130" t="s">
        <v>358</v>
      </c>
      <c r="B24" s="106" t="s">
        <v>273</v>
      </c>
      <c r="C24" s="129">
        <v>0</v>
      </c>
      <c r="D24" s="129">
        <v>0</v>
      </c>
      <c r="E24" s="105">
        <v>0</v>
      </c>
      <c r="F24" s="105">
        <v>0</v>
      </c>
    </row>
    <row r="25" spans="1:6" x14ac:dyDescent="0.25">
      <c r="A25" s="128" t="s">
        <v>357</v>
      </c>
      <c r="B25" s="59" t="s">
        <v>356</v>
      </c>
      <c r="C25" s="43">
        <f>SUM(C26:C28)</f>
        <v>0</v>
      </c>
      <c r="D25" s="124">
        <f>SUM(D26:D28)</f>
        <v>0</v>
      </c>
      <c r="E25" s="43">
        <f>SUM(E26:E28)</f>
        <v>0</v>
      </c>
      <c r="F25" s="43">
        <f>SUM(F26:F28)</f>
        <v>38440900</v>
      </c>
    </row>
    <row r="26" spans="1:6" x14ac:dyDescent="0.25">
      <c r="A26" s="142" t="s">
        <v>355</v>
      </c>
      <c r="B26" s="44" t="s">
        <v>271</v>
      </c>
      <c r="C26" s="43">
        <v>0</v>
      </c>
      <c r="D26" s="124">
        <v>0</v>
      </c>
      <c r="E26" s="124">
        <v>0</v>
      </c>
      <c r="F26" s="124">
        <v>0</v>
      </c>
    </row>
    <row r="27" spans="1:6" ht="21" x14ac:dyDescent="0.25">
      <c r="A27" s="143" t="s">
        <v>28</v>
      </c>
      <c r="B27" s="55" t="s">
        <v>318</v>
      </c>
      <c r="C27" s="125">
        <v>0</v>
      </c>
      <c r="D27" s="125">
        <v>0</v>
      </c>
      <c r="E27" s="125">
        <v>0</v>
      </c>
      <c r="F27" s="54">
        <v>36440900</v>
      </c>
    </row>
    <row r="28" spans="1:6" x14ac:dyDescent="0.25">
      <c r="A28" s="142" t="s">
        <v>31</v>
      </c>
      <c r="B28" s="44" t="s">
        <v>317</v>
      </c>
      <c r="C28" s="124">
        <v>0</v>
      </c>
      <c r="D28" s="124">
        <v>0</v>
      </c>
      <c r="E28" s="124">
        <v>0</v>
      </c>
      <c r="F28" s="43">
        <v>2000000</v>
      </c>
    </row>
    <row r="29" spans="1:6" ht="12.75" x14ac:dyDescent="0.25">
      <c r="A29" s="480" t="s">
        <v>269</v>
      </c>
      <c r="B29" s="481"/>
      <c r="C29" s="43">
        <f>C25+C18+C7</f>
        <v>0</v>
      </c>
      <c r="D29" s="124">
        <f>D25+D18+D7</f>
        <v>0</v>
      </c>
      <c r="E29" s="43">
        <f>E25+E18+E7</f>
        <v>731690395</v>
      </c>
      <c r="F29" s="43">
        <f>F25+F18+F7</f>
        <v>731690395</v>
      </c>
    </row>
    <row r="30" spans="1:6" ht="9.9499999999999993" customHeight="1" x14ac:dyDescent="0.25">
      <c r="A30" s="479" t="s">
        <v>354</v>
      </c>
      <c r="B30" s="479"/>
      <c r="C30" s="479"/>
      <c r="D30" s="479"/>
      <c r="E30" s="479"/>
      <c r="F30" s="479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C29" sqref="C2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488" t="s">
        <v>131</v>
      </c>
      <c r="B1" s="489"/>
      <c r="C1" s="489"/>
      <c r="D1" s="489"/>
      <c r="E1" s="489"/>
      <c r="F1" s="489"/>
      <c r="G1" s="489"/>
      <c r="H1" s="489"/>
      <c r="I1" s="123" t="s">
        <v>130</v>
      </c>
    </row>
    <row r="2" spans="1:9" s="25" customFormat="1" ht="12.75" x14ac:dyDescent="0.25">
      <c r="A2" s="490" t="s">
        <v>340</v>
      </c>
      <c r="B2" s="491"/>
      <c r="C2" s="491"/>
      <c r="D2" s="491"/>
      <c r="E2" s="491"/>
      <c r="F2" s="491"/>
      <c r="G2" s="491"/>
      <c r="H2" s="491"/>
      <c r="I2" s="118" t="s">
        <v>353</v>
      </c>
    </row>
    <row r="3" spans="1:9" s="25" customFormat="1" ht="12.75" x14ac:dyDescent="0.25">
      <c r="A3" s="492" t="s">
        <v>181</v>
      </c>
      <c r="B3" s="493"/>
      <c r="C3" s="493"/>
      <c r="D3" s="493"/>
      <c r="E3" s="493"/>
      <c r="F3" s="493"/>
      <c r="G3" s="493"/>
      <c r="H3" s="493"/>
      <c r="I3" s="65"/>
    </row>
    <row r="4" spans="1:9" s="25" customFormat="1" x14ac:dyDescent="0.25"/>
    <row r="5" spans="1:9" s="25" customFormat="1" ht="12.75" x14ac:dyDescent="0.25">
      <c r="A5" s="494" t="s">
        <v>352</v>
      </c>
      <c r="B5" s="495"/>
      <c r="C5" s="495"/>
      <c r="D5" s="495"/>
      <c r="E5" s="495"/>
      <c r="F5" s="495"/>
      <c r="G5" s="495"/>
      <c r="H5" s="122" t="s">
        <v>351</v>
      </c>
      <c r="I5" s="121">
        <v>0</v>
      </c>
    </row>
    <row r="6" spans="1:9" s="112" customFormat="1" ht="9" x14ac:dyDescent="0.25">
      <c r="A6" s="114" t="s">
        <v>73</v>
      </c>
      <c r="B6" s="114"/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20">
        <v>8</v>
      </c>
      <c r="I6" s="120" t="s">
        <v>89</v>
      </c>
    </row>
    <row r="7" spans="1:9" s="112" customFormat="1" ht="36" x14ac:dyDescent="0.25">
      <c r="A7" s="113" t="s">
        <v>172</v>
      </c>
      <c r="B7" s="113" t="s">
        <v>1</v>
      </c>
      <c r="C7" s="113" t="s">
        <v>265</v>
      </c>
      <c r="D7" s="113" t="s">
        <v>264</v>
      </c>
      <c r="E7" s="113" t="s">
        <v>263</v>
      </c>
      <c r="F7" s="113" t="s">
        <v>262</v>
      </c>
      <c r="G7" s="113" t="s">
        <v>261</v>
      </c>
      <c r="H7" s="113" t="s">
        <v>187</v>
      </c>
      <c r="I7" s="113" t="s">
        <v>167</v>
      </c>
    </row>
    <row r="8" spans="1:9" x14ac:dyDescent="0.25">
      <c r="A8" s="111" t="s">
        <v>336</v>
      </c>
      <c r="C8" s="141"/>
      <c r="D8" s="141"/>
      <c r="E8" s="141"/>
      <c r="F8" s="141"/>
      <c r="G8" s="141"/>
      <c r="H8" s="141"/>
      <c r="I8" s="141">
        <f t="shared" ref="I8:I25" si="0">SUM(C8:H8)</f>
        <v>0</v>
      </c>
    </row>
    <row r="9" spans="1:9" ht="12.75" x14ac:dyDescent="0.25">
      <c r="A9" s="486" t="s">
        <v>119</v>
      </c>
      <c r="B9" s="487"/>
      <c r="C9" s="58">
        <v>0</v>
      </c>
      <c r="D9" s="58">
        <v>5050000</v>
      </c>
      <c r="E9" s="58">
        <v>3720000</v>
      </c>
      <c r="F9" s="58">
        <v>0</v>
      </c>
      <c r="G9" s="58">
        <v>0</v>
      </c>
      <c r="H9" s="58">
        <v>130900</v>
      </c>
      <c r="I9" s="58">
        <f t="shared" si="0"/>
        <v>8900900</v>
      </c>
    </row>
    <row r="10" spans="1:9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2.75" x14ac:dyDescent="0.25">
      <c r="A11" s="484" t="s">
        <v>164</v>
      </c>
      <c r="B11" s="485"/>
      <c r="C11" s="102">
        <v>0</v>
      </c>
      <c r="D11" s="102">
        <v>5050000</v>
      </c>
      <c r="E11" s="102">
        <v>3720000</v>
      </c>
      <c r="F11" s="102">
        <v>0</v>
      </c>
      <c r="G11" s="102">
        <v>0</v>
      </c>
      <c r="H11" s="102">
        <v>130900</v>
      </c>
      <c r="I11" s="102">
        <f t="shared" si="0"/>
        <v>8900900</v>
      </c>
    </row>
    <row r="12" spans="1:9" x14ac:dyDescent="0.25">
      <c r="A12" s="111" t="s">
        <v>335</v>
      </c>
      <c r="C12" s="141"/>
      <c r="D12" s="141"/>
      <c r="E12" s="141"/>
      <c r="F12" s="141"/>
      <c r="G12" s="141"/>
      <c r="H12" s="141"/>
      <c r="I12" s="141">
        <f t="shared" si="0"/>
        <v>0</v>
      </c>
    </row>
    <row r="13" spans="1:9" ht="12.75" x14ac:dyDescent="0.25">
      <c r="A13" s="486" t="s">
        <v>119</v>
      </c>
      <c r="B13" s="487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2.75" x14ac:dyDescent="0.25">
      <c r="A14" s="484" t="s">
        <v>162</v>
      </c>
      <c r="B14" s="485"/>
      <c r="C14" s="102"/>
      <c r="D14" s="102"/>
      <c r="E14" s="102"/>
      <c r="F14" s="102"/>
      <c r="G14" s="102"/>
      <c r="H14" s="102"/>
      <c r="I14" s="102">
        <f t="shared" si="0"/>
        <v>0</v>
      </c>
    </row>
    <row r="15" spans="1:9" x14ac:dyDescent="0.25">
      <c r="A15" s="111"/>
      <c r="C15" s="141"/>
      <c r="D15" s="141"/>
      <c r="E15" s="141"/>
      <c r="F15" s="141"/>
      <c r="G15" s="141"/>
      <c r="H15" s="141"/>
      <c r="I15" s="141">
        <f t="shared" si="0"/>
        <v>0</v>
      </c>
    </row>
    <row r="16" spans="1:9" x14ac:dyDescent="0.25">
      <c r="A16" s="111" t="s">
        <v>161</v>
      </c>
      <c r="C16" s="141"/>
      <c r="D16" s="141"/>
      <c r="E16" s="141"/>
      <c r="F16" s="141"/>
      <c r="G16" s="141"/>
      <c r="H16" s="141"/>
      <c r="I16" s="141">
        <f t="shared" si="0"/>
        <v>0</v>
      </c>
    </row>
    <row r="17" spans="1:9" ht="12.75" x14ac:dyDescent="0.25">
      <c r="A17" s="486" t="s">
        <v>75</v>
      </c>
      <c r="B17" s="487"/>
      <c r="C17" s="58">
        <v>0</v>
      </c>
      <c r="D17" s="58">
        <v>5050000</v>
      </c>
      <c r="E17" s="58">
        <v>3720000</v>
      </c>
      <c r="F17" s="58">
        <v>0</v>
      </c>
      <c r="G17" s="58">
        <v>0</v>
      </c>
      <c r="H17" s="58">
        <v>130900</v>
      </c>
      <c r="I17" s="58">
        <f t="shared" si="0"/>
        <v>8900900</v>
      </c>
    </row>
    <row r="18" spans="1:9" x14ac:dyDescent="0.25">
      <c r="A18" s="104">
        <v>213</v>
      </c>
      <c r="B18" s="108" t="s">
        <v>345</v>
      </c>
      <c r="C18" s="97">
        <v>0</v>
      </c>
      <c r="D18" s="97">
        <v>950000</v>
      </c>
      <c r="E18" s="97">
        <v>0</v>
      </c>
      <c r="F18" s="97">
        <v>0</v>
      </c>
      <c r="G18" s="97">
        <v>0</v>
      </c>
      <c r="H18" s="97">
        <v>0</v>
      </c>
      <c r="I18" s="97">
        <f t="shared" si="0"/>
        <v>950000</v>
      </c>
    </row>
    <row r="19" spans="1:9" x14ac:dyDescent="0.25">
      <c r="A19" s="104">
        <v>218</v>
      </c>
      <c r="B19" s="108" t="s">
        <v>342</v>
      </c>
      <c r="C19" s="97">
        <v>0</v>
      </c>
      <c r="D19" s="97">
        <v>3000000</v>
      </c>
      <c r="E19" s="97">
        <v>0</v>
      </c>
      <c r="F19" s="97">
        <v>0</v>
      </c>
      <c r="G19" s="97">
        <v>0</v>
      </c>
      <c r="H19" s="97">
        <v>130900</v>
      </c>
      <c r="I19" s="97">
        <f t="shared" si="0"/>
        <v>3130900</v>
      </c>
    </row>
    <row r="20" spans="1:9" ht="18" x14ac:dyDescent="0.25">
      <c r="A20" s="104">
        <v>231</v>
      </c>
      <c r="B20" s="108" t="s">
        <v>341</v>
      </c>
      <c r="C20" s="97">
        <v>0</v>
      </c>
      <c r="D20" s="97">
        <v>1100000</v>
      </c>
      <c r="E20" s="97">
        <v>3720000</v>
      </c>
      <c r="F20" s="97">
        <v>0</v>
      </c>
      <c r="G20" s="97">
        <v>0</v>
      </c>
      <c r="H20" s="97">
        <v>0</v>
      </c>
      <c r="I20" s="97">
        <f t="shared" si="0"/>
        <v>4820000</v>
      </c>
    </row>
    <row r="21" spans="1:9" x14ac:dyDescent="0.25">
      <c r="A21" s="104"/>
      <c r="B21" s="108"/>
      <c r="C21" s="97"/>
      <c r="D21" s="97"/>
      <c r="E21" s="97"/>
      <c r="F21" s="97"/>
      <c r="G21" s="97"/>
      <c r="H21" s="97"/>
      <c r="I21" s="97">
        <f t="shared" si="0"/>
        <v>0</v>
      </c>
    </row>
    <row r="22" spans="1:9" ht="12.75" x14ac:dyDescent="0.25">
      <c r="A22" s="496" t="s">
        <v>74</v>
      </c>
      <c r="B22" s="497"/>
      <c r="C22" s="43"/>
      <c r="D22" s="43"/>
      <c r="E22" s="43"/>
      <c r="F22" s="43"/>
      <c r="G22" s="43"/>
      <c r="H22" s="43"/>
      <c r="I22" s="43">
        <f t="shared" si="0"/>
        <v>0</v>
      </c>
    </row>
    <row r="23" spans="1:9" x14ac:dyDescent="0.25">
      <c r="A23" s="104"/>
      <c r="B23" s="108"/>
      <c r="C23" s="97"/>
      <c r="D23" s="97"/>
      <c r="E23" s="97"/>
      <c r="F23" s="97"/>
      <c r="G23" s="97"/>
      <c r="H23" s="97"/>
      <c r="I23" s="97">
        <f t="shared" si="0"/>
        <v>0</v>
      </c>
    </row>
    <row r="24" spans="1:9" x14ac:dyDescent="0.25">
      <c r="A24" s="111" t="s">
        <v>333</v>
      </c>
      <c r="C24" s="141"/>
      <c r="D24" s="141"/>
      <c r="E24" s="141"/>
      <c r="F24" s="141"/>
      <c r="G24" s="141"/>
      <c r="H24" s="141"/>
      <c r="I24" s="141">
        <f t="shared" si="0"/>
        <v>0</v>
      </c>
    </row>
    <row r="25" spans="1:9" x14ac:dyDescent="0.25">
      <c r="A25" s="140"/>
      <c r="B25" s="139"/>
      <c r="C25" s="138"/>
      <c r="D25" s="138"/>
      <c r="E25" s="138"/>
      <c r="F25" s="138"/>
      <c r="G25" s="138"/>
      <c r="H25" s="138"/>
      <c r="I25" s="138">
        <f t="shared" si="0"/>
        <v>0</v>
      </c>
    </row>
    <row r="26" spans="1:9" ht="9.9499999999999993" customHeight="1" x14ac:dyDescent="0.25">
      <c r="A26" s="21" t="s">
        <v>144</v>
      </c>
      <c r="B26" s="22"/>
      <c r="C26" s="21"/>
      <c r="D26" s="21"/>
      <c r="E26" s="21"/>
      <c r="F26" s="21"/>
    </row>
    <row r="27" spans="1:9" ht="9.9499999999999993" customHeight="1" x14ac:dyDescent="0.25">
      <c r="A27" s="21" t="s">
        <v>143</v>
      </c>
      <c r="B27" s="22"/>
      <c r="C27" s="21"/>
      <c r="D27" s="21"/>
      <c r="E27" s="21"/>
      <c r="F27" s="21"/>
    </row>
  </sheetData>
  <mergeCells count="11">
    <mergeCell ref="A22:B22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2" pageOrder="overThenDown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selection activeCell="F33" sqref="F33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340</v>
      </c>
      <c r="B2" s="499"/>
      <c r="C2" s="499"/>
      <c r="D2" s="499"/>
      <c r="E2" s="499"/>
      <c r="F2" s="499"/>
      <c r="G2" s="500"/>
      <c r="H2" s="118" t="s">
        <v>350</v>
      </c>
      <c r="I2" s="498" t="s">
        <v>340</v>
      </c>
      <c r="J2" s="499"/>
      <c r="K2" s="499"/>
      <c r="L2" s="499"/>
      <c r="M2" s="499"/>
      <c r="N2" s="499"/>
      <c r="O2" s="500"/>
      <c r="P2" s="118" t="s">
        <v>350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349</v>
      </c>
      <c r="B5" s="504"/>
      <c r="C5" s="504"/>
      <c r="D5" s="504"/>
      <c r="E5" s="504"/>
      <c r="F5" s="504"/>
      <c r="G5" s="116" t="s">
        <v>337</v>
      </c>
      <c r="H5" s="117">
        <v>0</v>
      </c>
      <c r="I5" s="494" t="s">
        <v>349</v>
      </c>
      <c r="J5" s="504"/>
      <c r="K5" s="504"/>
      <c r="L5" s="504"/>
      <c r="M5" s="504"/>
      <c r="N5" s="504"/>
      <c r="O5" s="119" t="s">
        <v>337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8</v>
      </c>
      <c r="L6" s="114" t="s">
        <v>89</v>
      </c>
    </row>
    <row r="7" spans="1:16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226</v>
      </c>
      <c r="E7" s="113" t="s">
        <v>225</v>
      </c>
      <c r="F7" s="113" t="s">
        <v>224</v>
      </c>
      <c r="G7" s="113" t="s">
        <v>223</v>
      </c>
      <c r="H7" s="113" t="s">
        <v>168</v>
      </c>
      <c r="I7" s="113" t="s">
        <v>172</v>
      </c>
      <c r="J7" s="113" t="s">
        <v>1</v>
      </c>
      <c r="K7" s="113" t="s">
        <v>187</v>
      </c>
      <c r="L7" s="113" t="s">
        <v>167</v>
      </c>
    </row>
    <row r="8" spans="1:16" x14ac:dyDescent="0.25">
      <c r="A8" s="111" t="s">
        <v>336</v>
      </c>
      <c r="C8" s="141"/>
      <c r="D8" s="141"/>
      <c r="E8" s="141"/>
      <c r="F8" s="141"/>
      <c r="G8" s="141"/>
      <c r="H8" s="141"/>
      <c r="I8" s="111" t="s">
        <v>336</v>
      </c>
      <c r="K8" s="141"/>
      <c r="L8" s="141">
        <f t="shared" ref="L8:L27" si="0">SUM(K8:K8)+ SUM(C8:H8)</f>
        <v>0</v>
      </c>
    </row>
    <row r="9" spans="1:16" ht="12.75" x14ac:dyDescent="0.25">
      <c r="A9" s="486" t="s">
        <v>119</v>
      </c>
      <c r="B9" s="487"/>
      <c r="C9" s="58">
        <v>0</v>
      </c>
      <c r="D9" s="58">
        <v>9357494</v>
      </c>
      <c r="E9" s="58">
        <v>365650000</v>
      </c>
      <c r="F9" s="58">
        <v>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f t="shared" si="0"/>
        <v>375007494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>
        <f t="shared" si="0"/>
        <v>0</v>
      </c>
    </row>
    <row r="11" spans="1:16" ht="12.75" x14ac:dyDescent="0.25">
      <c r="A11" s="484" t="s">
        <v>164</v>
      </c>
      <c r="B11" s="485"/>
      <c r="C11" s="102">
        <v>0</v>
      </c>
      <c r="D11" s="102">
        <v>9357494</v>
      </c>
      <c r="E11" s="102">
        <v>365650000</v>
      </c>
      <c r="F11" s="102">
        <v>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f t="shared" si="0"/>
        <v>375007494</v>
      </c>
    </row>
    <row r="12" spans="1:16" x14ac:dyDescent="0.25">
      <c r="A12" s="111" t="s">
        <v>335</v>
      </c>
      <c r="C12" s="141"/>
      <c r="D12" s="141"/>
      <c r="E12" s="141"/>
      <c r="F12" s="141"/>
      <c r="G12" s="141"/>
      <c r="H12" s="141"/>
      <c r="I12" s="111" t="s">
        <v>335</v>
      </c>
      <c r="K12" s="141"/>
      <c r="L12" s="141">
        <f t="shared" si="0"/>
        <v>0</v>
      </c>
    </row>
    <row r="13" spans="1:16" ht="12.75" x14ac:dyDescent="0.25">
      <c r="A13" s="486" t="s">
        <v>119</v>
      </c>
      <c r="B13" s="487"/>
      <c r="C13" s="58"/>
      <c r="D13" s="58"/>
      <c r="E13" s="58"/>
      <c r="F13" s="58"/>
      <c r="G13" s="58"/>
      <c r="H13" s="58"/>
      <c r="I13" s="486" t="s">
        <v>119</v>
      </c>
      <c r="J13" s="487"/>
      <c r="K13" s="58"/>
      <c r="L13" s="58">
        <f t="shared" si="0"/>
        <v>0</v>
      </c>
    </row>
    <row r="14" spans="1:16" ht="12.75" x14ac:dyDescent="0.25">
      <c r="A14" s="484" t="s">
        <v>162</v>
      </c>
      <c r="B14" s="485"/>
      <c r="C14" s="102"/>
      <c r="D14" s="102"/>
      <c r="E14" s="102"/>
      <c r="F14" s="102"/>
      <c r="G14" s="102"/>
      <c r="H14" s="102"/>
      <c r="I14" s="484" t="s">
        <v>162</v>
      </c>
      <c r="J14" s="485"/>
      <c r="K14" s="102"/>
      <c r="L14" s="102">
        <f t="shared" si="0"/>
        <v>0</v>
      </c>
    </row>
    <row r="15" spans="1:16" x14ac:dyDescent="0.25">
      <c r="A15" s="111"/>
      <c r="C15" s="141"/>
      <c r="D15" s="141"/>
      <c r="E15" s="141"/>
      <c r="F15" s="141"/>
      <c r="G15" s="141"/>
      <c r="H15" s="141"/>
      <c r="I15" s="111"/>
      <c r="K15" s="141"/>
      <c r="L15" s="141">
        <f t="shared" si="0"/>
        <v>0</v>
      </c>
    </row>
    <row r="16" spans="1:16" x14ac:dyDescent="0.25">
      <c r="A16" s="111" t="s">
        <v>161</v>
      </c>
      <c r="C16" s="141"/>
      <c r="D16" s="141"/>
      <c r="E16" s="141"/>
      <c r="F16" s="141"/>
      <c r="G16" s="141"/>
      <c r="H16" s="141"/>
      <c r="I16" s="111" t="s">
        <v>161</v>
      </c>
      <c r="K16" s="141"/>
      <c r="L16" s="141">
        <f t="shared" si="0"/>
        <v>0</v>
      </c>
    </row>
    <row r="17" spans="1:12" ht="12.75" x14ac:dyDescent="0.25">
      <c r="A17" s="486" t="s">
        <v>75</v>
      </c>
      <c r="B17" s="487"/>
      <c r="C17" s="58">
        <v>0</v>
      </c>
      <c r="D17" s="58">
        <v>9357494</v>
      </c>
      <c r="E17" s="58">
        <v>365650000</v>
      </c>
      <c r="F17" s="58">
        <v>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f t="shared" si="0"/>
        <v>375007494</v>
      </c>
    </row>
    <row r="18" spans="1:12" ht="18" x14ac:dyDescent="0.25">
      <c r="A18" s="104">
        <v>203</v>
      </c>
      <c r="B18" s="108" t="s">
        <v>348</v>
      </c>
      <c r="C18" s="97">
        <v>0</v>
      </c>
      <c r="D18" s="97">
        <v>0</v>
      </c>
      <c r="E18" s="97">
        <v>8000000</v>
      </c>
      <c r="F18" s="97">
        <v>0</v>
      </c>
      <c r="G18" s="97">
        <v>0</v>
      </c>
      <c r="H18" s="97">
        <v>0</v>
      </c>
      <c r="I18" s="104">
        <v>203</v>
      </c>
      <c r="J18" s="108" t="s">
        <v>348</v>
      </c>
      <c r="K18" s="97">
        <v>0</v>
      </c>
      <c r="L18" s="97">
        <f t="shared" si="0"/>
        <v>8000000</v>
      </c>
    </row>
    <row r="19" spans="1:12" x14ac:dyDescent="0.25">
      <c r="A19" s="104">
        <v>213</v>
      </c>
      <c r="B19" s="108" t="s">
        <v>345</v>
      </c>
      <c r="C19" s="97">
        <v>0</v>
      </c>
      <c r="D19" s="97">
        <v>8497494</v>
      </c>
      <c r="E19" s="97">
        <v>200000</v>
      </c>
      <c r="F19" s="97">
        <v>0</v>
      </c>
      <c r="G19" s="97">
        <v>0</v>
      </c>
      <c r="H19" s="97">
        <v>0</v>
      </c>
      <c r="I19" s="104">
        <v>213</v>
      </c>
      <c r="J19" s="108" t="s">
        <v>345</v>
      </c>
      <c r="K19" s="97">
        <v>0</v>
      </c>
      <c r="L19" s="97">
        <f t="shared" si="0"/>
        <v>8697494</v>
      </c>
    </row>
    <row r="20" spans="1:12" ht="18" x14ac:dyDescent="0.25">
      <c r="A20" s="104">
        <v>215</v>
      </c>
      <c r="B20" s="108" t="s">
        <v>334</v>
      </c>
      <c r="C20" s="97">
        <v>0</v>
      </c>
      <c r="D20" s="97">
        <v>560000</v>
      </c>
      <c r="E20" s="97">
        <v>200000</v>
      </c>
      <c r="F20" s="97">
        <v>0</v>
      </c>
      <c r="G20" s="97">
        <v>0</v>
      </c>
      <c r="H20" s="97">
        <v>0</v>
      </c>
      <c r="I20" s="104">
        <v>215</v>
      </c>
      <c r="J20" s="108" t="s">
        <v>334</v>
      </c>
      <c r="K20" s="97">
        <v>0</v>
      </c>
      <c r="L20" s="97">
        <f t="shared" si="0"/>
        <v>760000</v>
      </c>
    </row>
    <row r="21" spans="1:12" x14ac:dyDescent="0.25">
      <c r="A21" s="104">
        <v>218</v>
      </c>
      <c r="B21" s="108" t="s">
        <v>342</v>
      </c>
      <c r="C21" s="97">
        <v>0</v>
      </c>
      <c r="D21" s="97">
        <v>150000</v>
      </c>
      <c r="E21" s="97">
        <v>50000</v>
      </c>
      <c r="F21" s="97">
        <v>0</v>
      </c>
      <c r="G21" s="97">
        <v>0</v>
      </c>
      <c r="H21" s="97">
        <v>0</v>
      </c>
      <c r="I21" s="104">
        <v>218</v>
      </c>
      <c r="J21" s="108" t="s">
        <v>342</v>
      </c>
      <c r="K21" s="97">
        <v>0</v>
      </c>
      <c r="L21" s="97">
        <f t="shared" si="0"/>
        <v>200000</v>
      </c>
    </row>
    <row r="22" spans="1:12" ht="18" x14ac:dyDescent="0.25">
      <c r="A22" s="104">
        <v>231</v>
      </c>
      <c r="B22" s="108" t="s">
        <v>341</v>
      </c>
      <c r="C22" s="97">
        <v>0</v>
      </c>
      <c r="D22" s="97">
        <v>150000</v>
      </c>
      <c r="E22" s="97">
        <v>357200000</v>
      </c>
      <c r="F22" s="97">
        <v>0</v>
      </c>
      <c r="G22" s="97">
        <v>0</v>
      </c>
      <c r="H22" s="97">
        <v>0</v>
      </c>
      <c r="I22" s="104">
        <v>231</v>
      </c>
      <c r="J22" s="108" t="s">
        <v>341</v>
      </c>
      <c r="K22" s="97">
        <v>0</v>
      </c>
      <c r="L22" s="97">
        <f t="shared" si="0"/>
        <v>357350000</v>
      </c>
    </row>
    <row r="23" spans="1:12" x14ac:dyDescent="0.25">
      <c r="A23" s="104"/>
      <c r="B23" s="108"/>
      <c r="C23" s="97"/>
      <c r="D23" s="97"/>
      <c r="E23" s="97"/>
      <c r="F23" s="97"/>
      <c r="G23" s="97"/>
      <c r="H23" s="97"/>
      <c r="I23" s="104"/>
      <c r="J23" s="108"/>
      <c r="K23" s="97"/>
      <c r="L23" s="97">
        <f t="shared" si="0"/>
        <v>0</v>
      </c>
    </row>
    <row r="24" spans="1:12" ht="12.75" x14ac:dyDescent="0.25">
      <c r="A24" s="496" t="s">
        <v>74</v>
      </c>
      <c r="B24" s="497"/>
      <c r="C24" s="43"/>
      <c r="D24" s="43"/>
      <c r="E24" s="43"/>
      <c r="F24" s="43"/>
      <c r="G24" s="43"/>
      <c r="H24" s="43"/>
      <c r="I24" s="496" t="s">
        <v>74</v>
      </c>
      <c r="J24" s="497"/>
      <c r="K24" s="43"/>
      <c r="L24" s="43">
        <f t="shared" si="0"/>
        <v>0</v>
      </c>
    </row>
    <row r="25" spans="1:12" x14ac:dyDescent="0.25">
      <c r="A25" s="104"/>
      <c r="B25" s="108"/>
      <c r="C25" s="97"/>
      <c r="D25" s="97"/>
      <c r="E25" s="97"/>
      <c r="F25" s="97"/>
      <c r="G25" s="97"/>
      <c r="H25" s="97"/>
      <c r="I25" s="104"/>
      <c r="J25" s="108"/>
      <c r="K25" s="97"/>
      <c r="L25" s="97">
        <f t="shared" si="0"/>
        <v>0</v>
      </c>
    </row>
    <row r="26" spans="1:12" x14ac:dyDescent="0.25">
      <c r="A26" s="111" t="s">
        <v>333</v>
      </c>
      <c r="C26" s="141"/>
      <c r="D26" s="141"/>
      <c r="E26" s="141"/>
      <c r="F26" s="141"/>
      <c r="G26" s="141"/>
      <c r="H26" s="141"/>
      <c r="I26" s="111" t="s">
        <v>333</v>
      </c>
      <c r="K26" s="141"/>
      <c r="L26" s="141">
        <f t="shared" si="0"/>
        <v>0</v>
      </c>
    </row>
    <row r="27" spans="1:12" x14ac:dyDescent="0.25">
      <c r="A27" s="140"/>
      <c r="B27" s="139"/>
      <c r="C27" s="138"/>
      <c r="D27" s="138"/>
      <c r="E27" s="138"/>
      <c r="F27" s="138"/>
      <c r="G27" s="138"/>
      <c r="H27" s="138"/>
      <c r="I27" s="140"/>
      <c r="J27" s="139"/>
      <c r="K27" s="138"/>
      <c r="L27" s="138">
        <f t="shared" si="0"/>
        <v>0</v>
      </c>
    </row>
    <row r="28" spans="1:12" ht="9.9499999999999993" customHeight="1" x14ac:dyDescent="0.25">
      <c r="A28" s="21" t="s">
        <v>144</v>
      </c>
      <c r="B28" s="22"/>
      <c r="C28" s="21"/>
      <c r="D28" s="21"/>
      <c r="E28" s="21"/>
      <c r="F28" s="21"/>
    </row>
    <row r="29" spans="1:12" ht="9.9499999999999993" customHeight="1" x14ac:dyDescent="0.25">
      <c r="A29" s="21" t="s">
        <v>143</v>
      </c>
      <c r="B29" s="22"/>
      <c r="C29" s="21"/>
      <c r="D29" s="21"/>
      <c r="E29" s="21"/>
      <c r="F29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4:B24"/>
    <mergeCell ref="A17:B17"/>
    <mergeCell ref="A14:B14"/>
    <mergeCell ref="A13:B13"/>
    <mergeCell ref="A11:B11"/>
    <mergeCell ref="I13:J13"/>
    <mergeCell ref="I14:J14"/>
    <mergeCell ref="I17:J17"/>
    <mergeCell ref="I24:J2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J34" sqref="J34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340</v>
      </c>
      <c r="B2" s="499"/>
      <c r="C2" s="499"/>
      <c r="D2" s="499"/>
      <c r="E2" s="499"/>
      <c r="F2" s="499"/>
      <c r="G2" s="500"/>
      <c r="H2" s="118" t="s">
        <v>347</v>
      </c>
      <c r="I2" s="498" t="s">
        <v>340</v>
      </c>
      <c r="J2" s="499"/>
      <c r="K2" s="499"/>
      <c r="L2" s="499"/>
      <c r="M2" s="499"/>
      <c r="N2" s="499"/>
      <c r="O2" s="500"/>
      <c r="P2" s="118" t="s">
        <v>347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346</v>
      </c>
      <c r="B5" s="504"/>
      <c r="C5" s="504"/>
      <c r="D5" s="504"/>
      <c r="E5" s="504"/>
      <c r="F5" s="504"/>
      <c r="G5" s="116" t="s">
        <v>337</v>
      </c>
      <c r="H5" s="117">
        <v>0</v>
      </c>
      <c r="I5" s="494" t="s">
        <v>346</v>
      </c>
      <c r="J5" s="504"/>
      <c r="K5" s="504"/>
      <c r="L5" s="504"/>
      <c r="M5" s="504"/>
      <c r="N5" s="504"/>
      <c r="O5" s="116" t="s">
        <v>337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89</v>
      </c>
    </row>
    <row r="7" spans="1:16" s="112" customFormat="1" ht="54" x14ac:dyDescent="0.25">
      <c r="A7" s="113" t="s">
        <v>172</v>
      </c>
      <c r="B7" s="113" t="s">
        <v>1</v>
      </c>
      <c r="C7" s="113" t="s">
        <v>178</v>
      </c>
      <c r="D7" s="113" t="s">
        <v>204</v>
      </c>
      <c r="E7" s="113" t="s">
        <v>203</v>
      </c>
      <c r="F7" s="113" t="s">
        <v>202</v>
      </c>
      <c r="G7" s="113" t="s">
        <v>201</v>
      </c>
      <c r="H7" s="113" t="s">
        <v>200</v>
      </c>
      <c r="I7" s="113" t="s">
        <v>172</v>
      </c>
      <c r="J7" s="113" t="s">
        <v>1</v>
      </c>
      <c r="K7" s="113" t="s">
        <v>199</v>
      </c>
      <c r="L7" s="113" t="s">
        <v>198</v>
      </c>
      <c r="M7" s="113" t="s">
        <v>187</v>
      </c>
      <c r="N7" s="113" t="s">
        <v>168</v>
      </c>
      <c r="O7" s="113" t="s">
        <v>167</v>
      </c>
    </row>
    <row r="8" spans="1:16" x14ac:dyDescent="0.25">
      <c r="A8" s="111" t="s">
        <v>336</v>
      </c>
      <c r="C8" s="141"/>
      <c r="D8" s="141"/>
      <c r="E8" s="141"/>
      <c r="F8" s="141"/>
      <c r="G8" s="141"/>
      <c r="H8" s="141"/>
      <c r="I8" s="111" t="s">
        <v>336</v>
      </c>
      <c r="K8" s="141"/>
      <c r="L8" s="141"/>
      <c r="M8" s="141"/>
      <c r="N8" s="141"/>
      <c r="O8" s="141">
        <f t="shared" ref="O8:O25" si="0">SUM(K8:N8)+ SUM(C8:H8)</f>
        <v>0</v>
      </c>
    </row>
    <row r="9" spans="1:16" ht="12.75" x14ac:dyDescent="0.25">
      <c r="A9" s="486" t="s">
        <v>119</v>
      </c>
      <c r="B9" s="487"/>
      <c r="C9" s="58">
        <v>1900000</v>
      </c>
      <c r="D9" s="58">
        <v>0</v>
      </c>
      <c r="E9" s="58">
        <v>57822611</v>
      </c>
      <c r="F9" s="58">
        <v>0</v>
      </c>
      <c r="G9" s="58">
        <v>158504412</v>
      </c>
      <c r="H9" s="58">
        <v>0</v>
      </c>
      <c r="I9" s="486" t="s">
        <v>119</v>
      </c>
      <c r="J9" s="487"/>
      <c r="K9" s="58">
        <v>0</v>
      </c>
      <c r="L9" s="58">
        <v>0</v>
      </c>
      <c r="M9" s="58">
        <v>0</v>
      </c>
      <c r="N9" s="58">
        <v>0</v>
      </c>
      <c r="O9" s="58">
        <f t="shared" si="0"/>
        <v>218227023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/>
      <c r="N10" s="102"/>
      <c r="O10" s="102">
        <f t="shared" si="0"/>
        <v>0</v>
      </c>
    </row>
    <row r="11" spans="1:16" ht="12.75" x14ac:dyDescent="0.25">
      <c r="A11" s="484" t="s">
        <v>164</v>
      </c>
      <c r="B11" s="485"/>
      <c r="C11" s="102">
        <v>1900000</v>
      </c>
      <c r="D11" s="102">
        <v>0</v>
      </c>
      <c r="E11" s="102">
        <v>57822611</v>
      </c>
      <c r="F11" s="102">
        <v>0</v>
      </c>
      <c r="G11" s="102">
        <v>158504412</v>
      </c>
      <c r="H11" s="102">
        <v>0</v>
      </c>
      <c r="I11" s="484" t="s">
        <v>164</v>
      </c>
      <c r="J11" s="485"/>
      <c r="K11" s="102">
        <v>0</v>
      </c>
      <c r="L11" s="102">
        <v>0</v>
      </c>
      <c r="M11" s="102">
        <v>0</v>
      </c>
      <c r="N11" s="102">
        <v>0</v>
      </c>
      <c r="O11" s="102">
        <f t="shared" si="0"/>
        <v>218227023</v>
      </c>
    </row>
    <row r="12" spans="1:16" x14ac:dyDescent="0.25">
      <c r="A12" s="111" t="s">
        <v>335</v>
      </c>
      <c r="C12" s="141"/>
      <c r="D12" s="141"/>
      <c r="E12" s="141"/>
      <c r="F12" s="141"/>
      <c r="G12" s="141"/>
      <c r="H12" s="141"/>
      <c r="I12" s="111" t="s">
        <v>335</v>
      </c>
      <c r="K12" s="141"/>
      <c r="L12" s="141"/>
      <c r="M12" s="141"/>
      <c r="N12" s="141"/>
      <c r="O12" s="141">
        <f t="shared" si="0"/>
        <v>0</v>
      </c>
    </row>
    <row r="13" spans="1:16" ht="12.75" x14ac:dyDescent="0.25">
      <c r="A13" s="486" t="s">
        <v>119</v>
      </c>
      <c r="B13" s="487"/>
      <c r="C13" s="58"/>
      <c r="D13" s="58"/>
      <c r="E13" s="58"/>
      <c r="F13" s="58"/>
      <c r="G13" s="58"/>
      <c r="H13" s="58"/>
      <c r="I13" s="486" t="s">
        <v>119</v>
      </c>
      <c r="J13" s="487"/>
      <c r="K13" s="58"/>
      <c r="L13" s="58"/>
      <c r="M13" s="58"/>
      <c r="N13" s="58"/>
      <c r="O13" s="58">
        <f t="shared" si="0"/>
        <v>0</v>
      </c>
    </row>
    <row r="14" spans="1:16" ht="12.75" x14ac:dyDescent="0.25">
      <c r="A14" s="484" t="s">
        <v>162</v>
      </c>
      <c r="B14" s="485"/>
      <c r="C14" s="102"/>
      <c r="D14" s="102"/>
      <c r="E14" s="102"/>
      <c r="F14" s="102"/>
      <c r="G14" s="102"/>
      <c r="H14" s="102"/>
      <c r="I14" s="484" t="s">
        <v>162</v>
      </c>
      <c r="J14" s="485"/>
      <c r="K14" s="102"/>
      <c r="L14" s="102"/>
      <c r="M14" s="102"/>
      <c r="N14" s="102"/>
      <c r="O14" s="102">
        <f t="shared" si="0"/>
        <v>0</v>
      </c>
    </row>
    <row r="15" spans="1:16" x14ac:dyDescent="0.25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/>
      <c r="N15" s="141"/>
      <c r="O15" s="141">
        <f t="shared" si="0"/>
        <v>0</v>
      </c>
    </row>
    <row r="16" spans="1:16" x14ac:dyDescent="0.25">
      <c r="A16" s="111" t="s">
        <v>161</v>
      </c>
      <c r="C16" s="141"/>
      <c r="D16" s="141"/>
      <c r="E16" s="141"/>
      <c r="F16" s="141"/>
      <c r="G16" s="141"/>
      <c r="H16" s="141"/>
      <c r="I16" s="111" t="s">
        <v>161</v>
      </c>
      <c r="K16" s="141"/>
      <c r="L16" s="141"/>
      <c r="M16" s="141"/>
      <c r="N16" s="141"/>
      <c r="O16" s="141">
        <f t="shared" si="0"/>
        <v>0</v>
      </c>
    </row>
    <row r="17" spans="1:15" ht="12.75" x14ac:dyDescent="0.25">
      <c r="A17" s="486" t="s">
        <v>75</v>
      </c>
      <c r="B17" s="487"/>
      <c r="C17" s="58">
        <v>1900000</v>
      </c>
      <c r="D17" s="58">
        <v>0</v>
      </c>
      <c r="E17" s="58">
        <v>57822611</v>
      </c>
      <c r="F17" s="58">
        <v>0</v>
      </c>
      <c r="G17" s="58">
        <v>158504412</v>
      </c>
      <c r="H17" s="58">
        <v>0</v>
      </c>
      <c r="I17" s="486" t="s">
        <v>75</v>
      </c>
      <c r="J17" s="487"/>
      <c r="K17" s="58">
        <v>0</v>
      </c>
      <c r="L17" s="58">
        <v>0</v>
      </c>
      <c r="M17" s="58">
        <v>0</v>
      </c>
      <c r="N17" s="58">
        <v>0</v>
      </c>
      <c r="O17" s="58">
        <f t="shared" si="0"/>
        <v>218227023</v>
      </c>
    </row>
    <row r="18" spans="1:15" x14ac:dyDescent="0.25">
      <c r="A18" s="104">
        <v>213</v>
      </c>
      <c r="B18" s="108" t="s">
        <v>345</v>
      </c>
      <c r="C18" s="97">
        <v>150000</v>
      </c>
      <c r="D18" s="97">
        <v>0</v>
      </c>
      <c r="E18" s="97">
        <v>0</v>
      </c>
      <c r="F18" s="97">
        <v>0</v>
      </c>
      <c r="G18" s="97">
        <v>500000</v>
      </c>
      <c r="H18" s="97">
        <v>0</v>
      </c>
      <c r="I18" s="104">
        <v>213</v>
      </c>
      <c r="J18" s="108" t="s">
        <v>345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650000</v>
      </c>
    </row>
    <row r="19" spans="1:15" ht="18" x14ac:dyDescent="0.25">
      <c r="A19" s="104">
        <v>215</v>
      </c>
      <c r="B19" s="108" t="s">
        <v>334</v>
      </c>
      <c r="C19" s="97">
        <v>250000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215</v>
      </c>
      <c r="J19" s="108" t="s">
        <v>334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250000</v>
      </c>
    </row>
    <row r="20" spans="1:15" ht="18" x14ac:dyDescent="0.25">
      <c r="A20" s="104">
        <v>231</v>
      </c>
      <c r="B20" s="108" t="s">
        <v>341</v>
      </c>
      <c r="C20" s="97">
        <v>1500000</v>
      </c>
      <c r="D20" s="97">
        <v>0</v>
      </c>
      <c r="E20" s="97">
        <v>57822611</v>
      </c>
      <c r="F20" s="97">
        <v>0</v>
      </c>
      <c r="G20" s="97">
        <v>158004412</v>
      </c>
      <c r="H20" s="97">
        <v>0</v>
      </c>
      <c r="I20" s="104">
        <v>231</v>
      </c>
      <c r="J20" s="108" t="s">
        <v>341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217327023</v>
      </c>
    </row>
    <row r="21" spans="1:15" x14ac:dyDescent="0.25">
      <c r="A21" s="104"/>
      <c r="B21" s="108"/>
      <c r="C21" s="97"/>
      <c r="D21" s="97"/>
      <c r="E21" s="97"/>
      <c r="F21" s="97"/>
      <c r="G21" s="97"/>
      <c r="H21" s="97"/>
      <c r="I21" s="104"/>
      <c r="J21" s="108"/>
      <c r="K21" s="97"/>
      <c r="L21" s="97"/>
      <c r="M21" s="97"/>
      <c r="N21" s="97"/>
      <c r="O21" s="97">
        <f t="shared" si="0"/>
        <v>0</v>
      </c>
    </row>
    <row r="22" spans="1:15" ht="12.75" x14ac:dyDescent="0.25">
      <c r="A22" s="496" t="s">
        <v>74</v>
      </c>
      <c r="B22" s="497"/>
      <c r="C22" s="43"/>
      <c r="D22" s="43"/>
      <c r="E22" s="43"/>
      <c r="F22" s="43"/>
      <c r="G22" s="43"/>
      <c r="H22" s="43"/>
      <c r="I22" s="496" t="s">
        <v>74</v>
      </c>
      <c r="J22" s="497"/>
      <c r="K22" s="43"/>
      <c r="L22" s="43"/>
      <c r="M22" s="43"/>
      <c r="N22" s="43"/>
      <c r="O22" s="43">
        <f t="shared" si="0"/>
        <v>0</v>
      </c>
    </row>
    <row r="23" spans="1:15" x14ac:dyDescent="0.25">
      <c r="A23" s="104"/>
      <c r="B23" s="108"/>
      <c r="C23" s="97"/>
      <c r="D23" s="97"/>
      <c r="E23" s="97"/>
      <c r="F23" s="97"/>
      <c r="G23" s="97"/>
      <c r="H23" s="97"/>
      <c r="I23" s="104"/>
      <c r="J23" s="108"/>
      <c r="K23" s="97"/>
      <c r="L23" s="97"/>
      <c r="M23" s="97"/>
      <c r="N23" s="97"/>
      <c r="O23" s="97">
        <f t="shared" si="0"/>
        <v>0</v>
      </c>
    </row>
    <row r="24" spans="1:15" x14ac:dyDescent="0.25">
      <c r="A24" s="111" t="s">
        <v>333</v>
      </c>
      <c r="C24" s="141"/>
      <c r="D24" s="141"/>
      <c r="E24" s="141"/>
      <c r="F24" s="141"/>
      <c r="G24" s="141"/>
      <c r="H24" s="141"/>
      <c r="I24" s="111" t="s">
        <v>333</v>
      </c>
      <c r="K24" s="141"/>
      <c r="L24" s="141"/>
      <c r="M24" s="141"/>
      <c r="N24" s="141"/>
      <c r="O24" s="141">
        <f t="shared" si="0"/>
        <v>0</v>
      </c>
    </row>
    <row r="25" spans="1:15" x14ac:dyDescent="0.25">
      <c r="A25" s="140"/>
      <c r="B25" s="139"/>
      <c r="C25" s="138"/>
      <c r="D25" s="138"/>
      <c r="E25" s="138"/>
      <c r="F25" s="138"/>
      <c r="G25" s="138"/>
      <c r="H25" s="138"/>
      <c r="I25" s="140"/>
      <c r="J25" s="139"/>
      <c r="K25" s="138"/>
      <c r="L25" s="138"/>
      <c r="M25" s="138"/>
      <c r="N25" s="138"/>
      <c r="O25" s="138">
        <f t="shared" si="0"/>
        <v>0</v>
      </c>
    </row>
    <row r="26" spans="1:15" ht="9.9499999999999993" customHeight="1" x14ac:dyDescent="0.25">
      <c r="A26" s="21" t="s">
        <v>144</v>
      </c>
      <c r="B26" s="22"/>
      <c r="C26" s="21"/>
      <c r="D26" s="21"/>
      <c r="E26" s="21"/>
      <c r="F26" s="21"/>
    </row>
    <row r="27" spans="1:15" ht="9.9499999999999993" customHeight="1" x14ac:dyDescent="0.25">
      <c r="A27" s="21" t="s">
        <v>143</v>
      </c>
      <c r="B27" s="22"/>
      <c r="C27" s="21"/>
      <c r="D27" s="21"/>
      <c r="E27" s="21"/>
      <c r="F27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2:B22"/>
    <mergeCell ref="A17:B17"/>
    <mergeCell ref="A14:B14"/>
    <mergeCell ref="A13:B13"/>
    <mergeCell ref="A11:B11"/>
    <mergeCell ref="I13:J13"/>
    <mergeCell ref="I14:J14"/>
    <mergeCell ref="I17:J17"/>
    <mergeCell ref="I22:J2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F33" sqref="F33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340</v>
      </c>
      <c r="B2" s="499"/>
      <c r="C2" s="499"/>
      <c r="D2" s="499"/>
      <c r="E2" s="499"/>
      <c r="F2" s="499"/>
      <c r="G2" s="500"/>
      <c r="H2" s="118" t="s">
        <v>344</v>
      </c>
      <c r="I2" s="498" t="s">
        <v>340</v>
      </c>
      <c r="J2" s="499"/>
      <c r="K2" s="499"/>
      <c r="L2" s="499"/>
      <c r="M2" s="499"/>
      <c r="N2" s="499"/>
      <c r="O2" s="500"/>
      <c r="P2" s="118" t="s">
        <v>344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343</v>
      </c>
      <c r="B5" s="504"/>
      <c r="C5" s="504"/>
      <c r="D5" s="504"/>
      <c r="E5" s="504"/>
      <c r="F5" s="504"/>
      <c r="G5" s="116" t="s">
        <v>337</v>
      </c>
      <c r="H5" s="117">
        <v>0</v>
      </c>
      <c r="I5" s="494" t="s">
        <v>343</v>
      </c>
      <c r="J5" s="504"/>
      <c r="K5" s="504"/>
      <c r="L5" s="504"/>
      <c r="M5" s="504"/>
      <c r="N5" s="504"/>
      <c r="O5" s="119" t="s">
        <v>337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8</v>
      </c>
      <c r="M6" s="114" t="s">
        <v>89</v>
      </c>
    </row>
    <row r="7" spans="1:16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192</v>
      </c>
      <c r="E7" s="113" t="s">
        <v>191</v>
      </c>
      <c r="F7" s="113" t="s">
        <v>190</v>
      </c>
      <c r="G7" s="113" t="s">
        <v>189</v>
      </c>
      <c r="H7" s="113" t="s">
        <v>188</v>
      </c>
      <c r="I7" s="113" t="s">
        <v>172</v>
      </c>
      <c r="J7" s="113" t="s">
        <v>1</v>
      </c>
      <c r="K7" s="113" t="s">
        <v>168</v>
      </c>
      <c r="L7" s="113" t="s">
        <v>187</v>
      </c>
      <c r="M7" s="113" t="s">
        <v>167</v>
      </c>
    </row>
    <row r="8" spans="1:16" x14ac:dyDescent="0.25">
      <c r="A8" s="111" t="s">
        <v>336</v>
      </c>
      <c r="C8" s="141"/>
      <c r="D8" s="141"/>
      <c r="E8" s="141"/>
      <c r="F8" s="141"/>
      <c r="G8" s="141"/>
      <c r="H8" s="141"/>
      <c r="I8" s="111" t="s">
        <v>336</v>
      </c>
      <c r="K8" s="141"/>
      <c r="L8" s="141"/>
      <c r="M8" s="141">
        <f t="shared" ref="M8:M25" si="0">SUM(K8:L8)+ SUM(C8:H8)</f>
        <v>0</v>
      </c>
    </row>
    <row r="9" spans="1:16" ht="12.75" x14ac:dyDescent="0.25">
      <c r="A9" s="486" t="s">
        <v>119</v>
      </c>
      <c r="B9" s="487"/>
      <c r="C9" s="58">
        <v>7200000</v>
      </c>
      <c r="D9" s="58">
        <v>111004978</v>
      </c>
      <c r="E9" s="58">
        <v>3500000</v>
      </c>
      <c r="F9" s="58">
        <v>3000000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v>0</v>
      </c>
      <c r="M9" s="58">
        <f t="shared" si="0"/>
        <v>124704978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>
        <f t="shared" si="0"/>
        <v>0</v>
      </c>
    </row>
    <row r="11" spans="1:16" ht="12.75" x14ac:dyDescent="0.25">
      <c r="A11" s="484" t="s">
        <v>164</v>
      </c>
      <c r="B11" s="485"/>
      <c r="C11" s="102">
        <v>7200000</v>
      </c>
      <c r="D11" s="102">
        <v>111004978</v>
      </c>
      <c r="E11" s="102">
        <v>3500000</v>
      </c>
      <c r="F11" s="102">
        <v>3000000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v>0</v>
      </c>
      <c r="M11" s="102">
        <f t="shared" si="0"/>
        <v>124704978</v>
      </c>
    </row>
    <row r="12" spans="1:16" x14ac:dyDescent="0.25">
      <c r="A12" s="111" t="s">
        <v>335</v>
      </c>
      <c r="C12" s="141"/>
      <c r="D12" s="141"/>
      <c r="E12" s="141"/>
      <c r="F12" s="141"/>
      <c r="G12" s="141"/>
      <c r="H12" s="141"/>
      <c r="I12" s="111" t="s">
        <v>335</v>
      </c>
      <c r="K12" s="141"/>
      <c r="L12" s="141"/>
      <c r="M12" s="141">
        <f t="shared" si="0"/>
        <v>0</v>
      </c>
    </row>
    <row r="13" spans="1:16" ht="12.75" x14ac:dyDescent="0.25">
      <c r="A13" s="486" t="s">
        <v>119</v>
      </c>
      <c r="B13" s="487"/>
      <c r="C13" s="58"/>
      <c r="D13" s="58"/>
      <c r="E13" s="58"/>
      <c r="F13" s="58"/>
      <c r="G13" s="58"/>
      <c r="H13" s="58"/>
      <c r="I13" s="486" t="s">
        <v>119</v>
      </c>
      <c r="J13" s="487"/>
      <c r="K13" s="58"/>
      <c r="L13" s="58"/>
      <c r="M13" s="58">
        <f t="shared" si="0"/>
        <v>0</v>
      </c>
    </row>
    <row r="14" spans="1:16" ht="12.75" x14ac:dyDescent="0.25">
      <c r="A14" s="484" t="s">
        <v>162</v>
      </c>
      <c r="B14" s="485"/>
      <c r="C14" s="102"/>
      <c r="D14" s="102"/>
      <c r="E14" s="102"/>
      <c r="F14" s="102"/>
      <c r="G14" s="102"/>
      <c r="H14" s="102"/>
      <c r="I14" s="484" t="s">
        <v>162</v>
      </c>
      <c r="J14" s="485"/>
      <c r="K14" s="102"/>
      <c r="L14" s="102"/>
      <c r="M14" s="102">
        <f t="shared" si="0"/>
        <v>0</v>
      </c>
    </row>
    <row r="15" spans="1:16" x14ac:dyDescent="0.25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>
        <f t="shared" si="0"/>
        <v>0</v>
      </c>
    </row>
    <row r="16" spans="1:16" x14ac:dyDescent="0.25">
      <c r="A16" s="111" t="s">
        <v>161</v>
      </c>
      <c r="C16" s="141"/>
      <c r="D16" s="141"/>
      <c r="E16" s="141"/>
      <c r="F16" s="141"/>
      <c r="G16" s="141"/>
      <c r="H16" s="141"/>
      <c r="I16" s="111" t="s">
        <v>161</v>
      </c>
      <c r="K16" s="141"/>
      <c r="L16" s="141"/>
      <c r="M16" s="141">
        <f t="shared" si="0"/>
        <v>0</v>
      </c>
    </row>
    <row r="17" spans="1:13" ht="12.75" x14ac:dyDescent="0.25">
      <c r="A17" s="486" t="s">
        <v>75</v>
      </c>
      <c r="B17" s="487"/>
      <c r="C17" s="58">
        <v>7200000</v>
      </c>
      <c r="D17" s="58">
        <v>111004978</v>
      </c>
      <c r="E17" s="58">
        <v>3500000</v>
      </c>
      <c r="F17" s="58">
        <v>3000000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v>0</v>
      </c>
      <c r="M17" s="58">
        <f t="shared" si="0"/>
        <v>124704978</v>
      </c>
    </row>
    <row r="18" spans="1:13" ht="18" x14ac:dyDescent="0.25">
      <c r="A18" s="104">
        <v>215</v>
      </c>
      <c r="B18" s="108" t="s">
        <v>334</v>
      </c>
      <c r="C18" s="97">
        <v>1650000</v>
      </c>
      <c r="D18" s="97">
        <v>250000</v>
      </c>
      <c r="E18" s="97">
        <v>0</v>
      </c>
      <c r="F18" s="97">
        <v>0</v>
      </c>
      <c r="G18" s="97">
        <v>0</v>
      </c>
      <c r="H18" s="97">
        <v>0</v>
      </c>
      <c r="I18" s="104">
        <v>215</v>
      </c>
      <c r="J18" s="108" t="s">
        <v>334</v>
      </c>
      <c r="K18" s="97">
        <v>0</v>
      </c>
      <c r="L18" s="97">
        <v>0</v>
      </c>
      <c r="M18" s="97">
        <f t="shared" si="0"/>
        <v>1900000</v>
      </c>
    </row>
    <row r="19" spans="1:13" x14ac:dyDescent="0.25">
      <c r="A19" s="104">
        <v>218</v>
      </c>
      <c r="B19" s="108" t="s">
        <v>342</v>
      </c>
      <c r="C19" s="97">
        <v>3750000</v>
      </c>
      <c r="D19" s="97">
        <v>0</v>
      </c>
      <c r="E19" s="97">
        <v>3500000</v>
      </c>
      <c r="F19" s="97">
        <v>0</v>
      </c>
      <c r="G19" s="97">
        <v>0</v>
      </c>
      <c r="H19" s="97">
        <v>0</v>
      </c>
      <c r="I19" s="104">
        <v>218</v>
      </c>
      <c r="J19" s="108" t="s">
        <v>342</v>
      </c>
      <c r="K19" s="97">
        <v>0</v>
      </c>
      <c r="L19" s="97">
        <v>0</v>
      </c>
      <c r="M19" s="97">
        <f t="shared" si="0"/>
        <v>7250000</v>
      </c>
    </row>
    <row r="20" spans="1:13" ht="18" x14ac:dyDescent="0.25">
      <c r="A20" s="104">
        <v>231</v>
      </c>
      <c r="B20" s="108" t="s">
        <v>341</v>
      </c>
      <c r="C20" s="97">
        <v>1800000</v>
      </c>
      <c r="D20" s="97">
        <v>110754978</v>
      </c>
      <c r="E20" s="97">
        <v>0</v>
      </c>
      <c r="F20" s="97">
        <v>3000000</v>
      </c>
      <c r="G20" s="97">
        <v>0</v>
      </c>
      <c r="H20" s="97">
        <v>0</v>
      </c>
      <c r="I20" s="104">
        <v>231</v>
      </c>
      <c r="J20" s="108" t="s">
        <v>341</v>
      </c>
      <c r="K20" s="97">
        <v>0</v>
      </c>
      <c r="L20" s="97">
        <v>0</v>
      </c>
      <c r="M20" s="97">
        <f t="shared" si="0"/>
        <v>115554978</v>
      </c>
    </row>
    <row r="21" spans="1:13" x14ac:dyDescent="0.25">
      <c r="A21" s="104"/>
      <c r="B21" s="108"/>
      <c r="C21" s="97"/>
      <c r="D21" s="97"/>
      <c r="E21" s="97"/>
      <c r="F21" s="97"/>
      <c r="G21" s="97"/>
      <c r="H21" s="97"/>
      <c r="I21" s="104"/>
      <c r="J21" s="108"/>
      <c r="K21" s="97"/>
      <c r="L21" s="97"/>
      <c r="M21" s="97">
        <f t="shared" si="0"/>
        <v>0</v>
      </c>
    </row>
    <row r="22" spans="1:13" ht="12.75" x14ac:dyDescent="0.25">
      <c r="A22" s="496" t="s">
        <v>74</v>
      </c>
      <c r="B22" s="497"/>
      <c r="C22" s="43"/>
      <c r="D22" s="43"/>
      <c r="E22" s="43"/>
      <c r="F22" s="43"/>
      <c r="G22" s="43"/>
      <c r="H22" s="43"/>
      <c r="I22" s="496" t="s">
        <v>74</v>
      </c>
      <c r="J22" s="497"/>
      <c r="K22" s="43"/>
      <c r="L22" s="43"/>
      <c r="M22" s="43">
        <f t="shared" si="0"/>
        <v>0</v>
      </c>
    </row>
    <row r="23" spans="1:13" x14ac:dyDescent="0.25">
      <c r="A23" s="104"/>
      <c r="B23" s="108"/>
      <c r="C23" s="97"/>
      <c r="D23" s="97"/>
      <c r="E23" s="97"/>
      <c r="F23" s="97"/>
      <c r="G23" s="97"/>
      <c r="H23" s="97"/>
      <c r="I23" s="104"/>
      <c r="J23" s="108"/>
      <c r="K23" s="97"/>
      <c r="L23" s="97"/>
      <c r="M23" s="97">
        <f t="shared" si="0"/>
        <v>0</v>
      </c>
    </row>
    <row r="24" spans="1:13" x14ac:dyDescent="0.25">
      <c r="A24" s="111" t="s">
        <v>333</v>
      </c>
      <c r="C24" s="141"/>
      <c r="D24" s="141"/>
      <c r="E24" s="141"/>
      <c r="F24" s="141"/>
      <c r="G24" s="141"/>
      <c r="H24" s="141"/>
      <c r="I24" s="111" t="s">
        <v>333</v>
      </c>
      <c r="K24" s="141"/>
      <c r="L24" s="141"/>
      <c r="M24" s="141">
        <f t="shared" si="0"/>
        <v>0</v>
      </c>
    </row>
    <row r="25" spans="1:13" x14ac:dyDescent="0.25">
      <c r="A25" s="140"/>
      <c r="B25" s="139"/>
      <c r="C25" s="138"/>
      <c r="D25" s="138"/>
      <c r="E25" s="138"/>
      <c r="F25" s="138"/>
      <c r="G25" s="138"/>
      <c r="H25" s="138"/>
      <c r="I25" s="140"/>
      <c r="J25" s="139"/>
      <c r="K25" s="138"/>
      <c r="L25" s="138"/>
      <c r="M25" s="138">
        <f t="shared" si="0"/>
        <v>0</v>
      </c>
    </row>
    <row r="26" spans="1:13" ht="9.9499999999999993" customHeight="1" x14ac:dyDescent="0.25">
      <c r="A26" s="21" t="s">
        <v>144</v>
      </c>
      <c r="B26" s="22"/>
      <c r="C26" s="21"/>
      <c r="D26" s="21"/>
      <c r="E26" s="21"/>
      <c r="F26" s="21"/>
    </row>
    <row r="27" spans="1:13" ht="9.9499999999999993" customHeight="1" x14ac:dyDescent="0.25">
      <c r="A27" s="21" t="s">
        <v>143</v>
      </c>
      <c r="B27" s="22"/>
      <c r="C27" s="21"/>
      <c r="D27" s="21"/>
      <c r="E27" s="21"/>
      <c r="F27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2:B22"/>
    <mergeCell ref="A17:B17"/>
    <mergeCell ref="A14:B14"/>
    <mergeCell ref="A13:B13"/>
    <mergeCell ref="A11:B11"/>
    <mergeCell ref="I13:J13"/>
    <mergeCell ref="I14:J14"/>
    <mergeCell ref="I17:J17"/>
    <mergeCell ref="I22:J2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>
      <selection activeCell="J34" sqref="J34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340</v>
      </c>
      <c r="B2" s="499"/>
      <c r="C2" s="499"/>
      <c r="D2" s="499"/>
      <c r="E2" s="499"/>
      <c r="F2" s="499"/>
      <c r="G2" s="500"/>
      <c r="H2" s="118" t="s">
        <v>339</v>
      </c>
      <c r="I2" s="498" t="s">
        <v>340</v>
      </c>
      <c r="J2" s="499"/>
      <c r="K2" s="499"/>
      <c r="L2" s="499"/>
      <c r="M2" s="499"/>
      <c r="N2" s="499"/>
      <c r="O2" s="500"/>
      <c r="P2" s="118" t="s">
        <v>339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338</v>
      </c>
      <c r="B5" s="504"/>
      <c r="C5" s="504"/>
      <c r="D5" s="504"/>
      <c r="E5" s="504"/>
      <c r="F5" s="504"/>
      <c r="G5" s="116" t="s">
        <v>337</v>
      </c>
      <c r="H5" s="117">
        <v>0</v>
      </c>
      <c r="I5" s="494" t="s">
        <v>338</v>
      </c>
      <c r="J5" s="504"/>
      <c r="K5" s="504"/>
      <c r="L5" s="504"/>
      <c r="M5" s="504"/>
      <c r="N5" s="504"/>
      <c r="O5" s="116" t="s">
        <v>337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89</v>
      </c>
    </row>
    <row r="7" spans="1:16" s="112" customFormat="1" ht="45" x14ac:dyDescent="0.25">
      <c r="A7" s="113" t="s">
        <v>172</v>
      </c>
      <c r="B7" s="113" t="s">
        <v>1</v>
      </c>
      <c r="C7" s="113" t="s">
        <v>178</v>
      </c>
      <c r="D7" s="113" t="s">
        <v>177</v>
      </c>
      <c r="E7" s="113" t="s">
        <v>176</v>
      </c>
      <c r="F7" s="113" t="s">
        <v>175</v>
      </c>
      <c r="G7" s="113" t="s">
        <v>174</v>
      </c>
      <c r="H7" s="113" t="s">
        <v>173</v>
      </c>
      <c r="I7" s="113" t="s">
        <v>172</v>
      </c>
      <c r="J7" s="113" t="s">
        <v>1</v>
      </c>
      <c r="K7" s="113" t="s">
        <v>171</v>
      </c>
      <c r="L7" s="113" t="s">
        <v>170</v>
      </c>
      <c r="M7" s="113" t="s">
        <v>169</v>
      </c>
      <c r="N7" s="113" t="s">
        <v>168</v>
      </c>
      <c r="O7" s="113" t="s">
        <v>167</v>
      </c>
    </row>
    <row r="8" spans="1:16" x14ac:dyDescent="0.25">
      <c r="A8" s="111" t="s">
        <v>336</v>
      </c>
      <c r="C8" s="141"/>
      <c r="D8" s="141"/>
      <c r="E8" s="141"/>
      <c r="F8" s="141"/>
      <c r="G8" s="141"/>
      <c r="H8" s="141"/>
      <c r="I8" s="111" t="s">
        <v>336</v>
      </c>
      <c r="K8" s="141"/>
      <c r="L8" s="141"/>
      <c r="M8" s="141"/>
      <c r="N8" s="141"/>
      <c r="O8" s="141">
        <f t="shared" ref="O8:O23" si="0">SUM(K8:N8)+ SUM(C8:H8)</f>
        <v>0</v>
      </c>
    </row>
    <row r="9" spans="1:16" ht="12.75" x14ac:dyDescent="0.25">
      <c r="A9" s="486" t="s">
        <v>119</v>
      </c>
      <c r="B9" s="487"/>
      <c r="C9" s="58">
        <v>0</v>
      </c>
      <c r="D9" s="58">
        <v>0</v>
      </c>
      <c r="E9" s="58">
        <v>850000</v>
      </c>
      <c r="F9" s="58">
        <v>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v>0</v>
      </c>
      <c r="M9" s="58">
        <v>0</v>
      </c>
      <c r="N9" s="58">
        <v>0</v>
      </c>
      <c r="O9" s="58">
        <f t="shared" si="0"/>
        <v>850000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/>
      <c r="N10" s="102"/>
      <c r="O10" s="102">
        <f t="shared" si="0"/>
        <v>0</v>
      </c>
    </row>
    <row r="11" spans="1:16" ht="12.75" x14ac:dyDescent="0.25">
      <c r="A11" s="484" t="s">
        <v>164</v>
      </c>
      <c r="B11" s="485"/>
      <c r="C11" s="102">
        <v>0</v>
      </c>
      <c r="D11" s="102">
        <v>0</v>
      </c>
      <c r="E11" s="102">
        <v>850000</v>
      </c>
      <c r="F11" s="102">
        <v>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v>0</v>
      </c>
      <c r="M11" s="102">
        <v>0</v>
      </c>
      <c r="N11" s="102">
        <v>0</v>
      </c>
      <c r="O11" s="102">
        <f t="shared" si="0"/>
        <v>850000</v>
      </c>
    </row>
    <row r="12" spans="1:16" x14ac:dyDescent="0.25">
      <c r="A12" s="111" t="s">
        <v>335</v>
      </c>
      <c r="C12" s="141"/>
      <c r="D12" s="141"/>
      <c r="E12" s="141"/>
      <c r="F12" s="141"/>
      <c r="G12" s="141"/>
      <c r="H12" s="141"/>
      <c r="I12" s="111" t="s">
        <v>335</v>
      </c>
      <c r="K12" s="141"/>
      <c r="L12" s="141"/>
      <c r="M12" s="141"/>
      <c r="N12" s="141"/>
      <c r="O12" s="141">
        <f t="shared" si="0"/>
        <v>0</v>
      </c>
    </row>
    <row r="13" spans="1:16" ht="12.75" x14ac:dyDescent="0.25">
      <c r="A13" s="486" t="s">
        <v>119</v>
      </c>
      <c r="B13" s="487"/>
      <c r="C13" s="58"/>
      <c r="D13" s="58"/>
      <c r="E13" s="58"/>
      <c r="F13" s="58"/>
      <c r="G13" s="58"/>
      <c r="H13" s="58"/>
      <c r="I13" s="486" t="s">
        <v>119</v>
      </c>
      <c r="J13" s="487"/>
      <c r="K13" s="58"/>
      <c r="L13" s="58"/>
      <c r="M13" s="58"/>
      <c r="N13" s="58"/>
      <c r="O13" s="58">
        <f t="shared" si="0"/>
        <v>0</v>
      </c>
    </row>
    <row r="14" spans="1:16" ht="12.75" x14ac:dyDescent="0.25">
      <c r="A14" s="484" t="s">
        <v>162</v>
      </c>
      <c r="B14" s="485"/>
      <c r="C14" s="102"/>
      <c r="D14" s="102"/>
      <c r="E14" s="102"/>
      <c r="F14" s="102"/>
      <c r="G14" s="102"/>
      <c r="H14" s="102"/>
      <c r="I14" s="484" t="s">
        <v>162</v>
      </c>
      <c r="J14" s="485"/>
      <c r="K14" s="102"/>
      <c r="L14" s="102"/>
      <c r="M14" s="102"/>
      <c r="N14" s="102"/>
      <c r="O14" s="102">
        <f t="shared" si="0"/>
        <v>0</v>
      </c>
    </row>
    <row r="15" spans="1:16" x14ac:dyDescent="0.25">
      <c r="A15" s="111"/>
      <c r="C15" s="141"/>
      <c r="D15" s="141"/>
      <c r="E15" s="141"/>
      <c r="F15" s="141"/>
      <c r="G15" s="141"/>
      <c r="H15" s="141"/>
      <c r="I15" s="111"/>
      <c r="K15" s="141"/>
      <c r="L15" s="141"/>
      <c r="M15" s="141"/>
      <c r="N15" s="141"/>
      <c r="O15" s="141">
        <f t="shared" si="0"/>
        <v>0</v>
      </c>
    </row>
    <row r="16" spans="1:16" x14ac:dyDescent="0.25">
      <c r="A16" s="111" t="s">
        <v>161</v>
      </c>
      <c r="C16" s="141"/>
      <c r="D16" s="141"/>
      <c r="E16" s="141"/>
      <c r="F16" s="141"/>
      <c r="G16" s="141"/>
      <c r="H16" s="141"/>
      <c r="I16" s="111" t="s">
        <v>161</v>
      </c>
      <c r="K16" s="141"/>
      <c r="L16" s="141"/>
      <c r="M16" s="141"/>
      <c r="N16" s="141"/>
      <c r="O16" s="141">
        <f t="shared" si="0"/>
        <v>0</v>
      </c>
    </row>
    <row r="17" spans="1:15" ht="12.75" x14ac:dyDescent="0.25">
      <c r="A17" s="486" t="s">
        <v>75</v>
      </c>
      <c r="B17" s="487"/>
      <c r="C17" s="58">
        <v>0</v>
      </c>
      <c r="D17" s="58">
        <v>0</v>
      </c>
      <c r="E17" s="58">
        <v>850000</v>
      </c>
      <c r="F17" s="58">
        <v>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v>0</v>
      </c>
      <c r="M17" s="58">
        <v>0</v>
      </c>
      <c r="N17" s="58">
        <v>0</v>
      </c>
      <c r="O17" s="58">
        <f t="shared" si="0"/>
        <v>850000</v>
      </c>
    </row>
    <row r="18" spans="1:15" ht="18" x14ac:dyDescent="0.25">
      <c r="A18" s="104">
        <v>215</v>
      </c>
      <c r="B18" s="108" t="s">
        <v>334</v>
      </c>
      <c r="C18" s="97">
        <v>0</v>
      </c>
      <c r="D18" s="97">
        <v>0</v>
      </c>
      <c r="E18" s="97">
        <v>850000</v>
      </c>
      <c r="F18" s="97">
        <v>0</v>
      </c>
      <c r="G18" s="97">
        <v>0</v>
      </c>
      <c r="H18" s="97">
        <v>0</v>
      </c>
      <c r="I18" s="104">
        <v>215</v>
      </c>
      <c r="J18" s="108" t="s">
        <v>334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850000</v>
      </c>
    </row>
    <row r="19" spans="1:15" x14ac:dyDescent="0.25">
      <c r="A19" s="104"/>
      <c r="B19" s="108"/>
      <c r="C19" s="97"/>
      <c r="D19" s="97"/>
      <c r="E19" s="97"/>
      <c r="F19" s="97"/>
      <c r="G19" s="97"/>
      <c r="H19" s="97"/>
      <c r="I19" s="104"/>
      <c r="J19" s="108"/>
      <c r="K19" s="97"/>
      <c r="L19" s="97"/>
      <c r="M19" s="97"/>
      <c r="N19" s="97"/>
      <c r="O19" s="97">
        <f t="shared" si="0"/>
        <v>0</v>
      </c>
    </row>
    <row r="20" spans="1:15" ht="12.75" x14ac:dyDescent="0.25">
      <c r="A20" s="496" t="s">
        <v>74</v>
      </c>
      <c r="B20" s="497"/>
      <c r="C20" s="43"/>
      <c r="D20" s="43"/>
      <c r="E20" s="43"/>
      <c r="F20" s="43"/>
      <c r="G20" s="43"/>
      <c r="H20" s="43"/>
      <c r="I20" s="496" t="s">
        <v>74</v>
      </c>
      <c r="J20" s="497"/>
      <c r="K20" s="43"/>
      <c r="L20" s="43"/>
      <c r="M20" s="43"/>
      <c r="N20" s="43"/>
      <c r="O20" s="43">
        <f t="shared" si="0"/>
        <v>0</v>
      </c>
    </row>
    <row r="21" spans="1:15" x14ac:dyDescent="0.25">
      <c r="A21" s="104"/>
      <c r="B21" s="108"/>
      <c r="C21" s="97"/>
      <c r="D21" s="97"/>
      <c r="E21" s="97"/>
      <c r="F21" s="97"/>
      <c r="G21" s="97"/>
      <c r="H21" s="97"/>
      <c r="I21" s="104"/>
      <c r="J21" s="108"/>
      <c r="K21" s="97"/>
      <c r="L21" s="97"/>
      <c r="M21" s="97"/>
      <c r="N21" s="97"/>
      <c r="O21" s="97">
        <f t="shared" si="0"/>
        <v>0</v>
      </c>
    </row>
    <row r="22" spans="1:15" x14ac:dyDescent="0.25">
      <c r="A22" s="111" t="s">
        <v>333</v>
      </c>
      <c r="C22" s="141"/>
      <c r="D22" s="141"/>
      <c r="E22" s="141"/>
      <c r="F22" s="141"/>
      <c r="G22" s="141"/>
      <c r="H22" s="141"/>
      <c r="I22" s="111" t="s">
        <v>333</v>
      </c>
      <c r="K22" s="141"/>
      <c r="L22" s="141"/>
      <c r="M22" s="141"/>
      <c r="N22" s="141"/>
      <c r="O22" s="141">
        <f t="shared" si="0"/>
        <v>0</v>
      </c>
    </row>
    <row r="23" spans="1:15" x14ac:dyDescent="0.25">
      <c r="A23" s="140"/>
      <c r="B23" s="139"/>
      <c r="C23" s="138"/>
      <c r="D23" s="138"/>
      <c r="E23" s="138"/>
      <c r="F23" s="138"/>
      <c r="G23" s="138"/>
      <c r="H23" s="138"/>
      <c r="I23" s="140"/>
      <c r="J23" s="139"/>
      <c r="K23" s="138"/>
      <c r="L23" s="138"/>
      <c r="M23" s="138"/>
      <c r="N23" s="138"/>
      <c r="O23" s="138">
        <f t="shared" si="0"/>
        <v>0</v>
      </c>
    </row>
    <row r="24" spans="1:15" ht="9.9499999999999993" customHeight="1" x14ac:dyDescent="0.25">
      <c r="A24" s="21" t="s">
        <v>144</v>
      </c>
      <c r="B24" s="22"/>
      <c r="C24" s="21"/>
      <c r="D24" s="21"/>
      <c r="E24" s="21"/>
      <c r="F24" s="21"/>
    </row>
    <row r="25" spans="1:15" ht="9.9499999999999993" customHeight="1" x14ac:dyDescent="0.25">
      <c r="A25" s="21" t="s">
        <v>143</v>
      </c>
      <c r="B25" s="22"/>
      <c r="C25" s="21"/>
      <c r="D25" s="21"/>
      <c r="E25" s="21"/>
      <c r="F25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0:B20"/>
    <mergeCell ref="A17:B17"/>
    <mergeCell ref="A14:B14"/>
    <mergeCell ref="A13:B13"/>
    <mergeCell ref="A11:B11"/>
    <mergeCell ref="I13:J13"/>
    <mergeCell ref="I14:J14"/>
    <mergeCell ref="I17:J17"/>
    <mergeCell ref="I20:J2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D29" sqref="D29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5" ht="12.75" x14ac:dyDescent="0.25">
      <c r="A1" s="416" t="s">
        <v>131</v>
      </c>
      <c r="B1" s="402"/>
      <c r="C1" s="402"/>
      <c r="D1" s="402"/>
      <c r="E1" s="61" t="s">
        <v>130</v>
      </c>
    </row>
    <row r="2" spans="1:5" ht="12.75" x14ac:dyDescent="0.25">
      <c r="A2" s="397" t="s">
        <v>323</v>
      </c>
      <c r="B2" s="398"/>
      <c r="C2" s="398"/>
      <c r="D2" s="398"/>
      <c r="E2" s="96" t="s">
        <v>332</v>
      </c>
    </row>
    <row r="3" spans="1:5" ht="12.75" x14ac:dyDescent="0.25">
      <c r="A3" s="482" t="s">
        <v>134</v>
      </c>
      <c r="B3" s="483"/>
      <c r="C3" s="483"/>
      <c r="D3" s="483"/>
      <c r="E3" s="101" t="s">
        <v>331</v>
      </c>
    </row>
    <row r="4" spans="1:5" ht="12.75" x14ac:dyDescent="0.25">
      <c r="A4" s="452"/>
      <c r="B4" s="453"/>
      <c r="C4" s="453"/>
      <c r="D4" s="453"/>
      <c r="E4" s="453"/>
    </row>
    <row r="5" spans="1:5" ht="12.75" x14ac:dyDescent="0.25">
      <c r="A5" s="405" t="s">
        <v>330</v>
      </c>
      <c r="B5" s="414"/>
      <c r="C5" s="414"/>
      <c r="D5" s="414"/>
      <c r="E5" s="414"/>
    </row>
    <row r="6" spans="1:5" x14ac:dyDescent="0.25">
      <c r="B6" s="490" t="s">
        <v>133</v>
      </c>
      <c r="C6" s="490" t="s">
        <v>1</v>
      </c>
      <c r="D6" s="490" t="s">
        <v>119</v>
      </c>
    </row>
    <row r="7" spans="1:5" ht="39.950000000000003" customHeight="1" x14ac:dyDescent="0.25">
      <c r="B7" s="493"/>
      <c r="C7" s="493"/>
      <c r="D7" s="493"/>
    </row>
    <row r="8" spans="1:5" x14ac:dyDescent="0.25">
      <c r="B8" s="107"/>
      <c r="C8" s="59" t="s">
        <v>75</v>
      </c>
      <c r="D8" s="43"/>
    </row>
    <row r="9" spans="1:5" x14ac:dyDescent="0.25">
      <c r="B9" s="104"/>
      <c r="C9" s="103"/>
      <c r="D9" s="102"/>
    </row>
    <row r="10" spans="1:5" x14ac:dyDescent="0.25">
      <c r="B10" s="107"/>
      <c r="C10" s="59" t="s">
        <v>74</v>
      </c>
      <c r="D10" s="43"/>
    </row>
    <row r="11" spans="1:5" x14ac:dyDescent="0.25">
      <c r="B11" s="104"/>
      <c r="C11" s="103"/>
      <c r="D11" s="102"/>
    </row>
    <row r="13" spans="1:5" ht="12.75" x14ac:dyDescent="0.25">
      <c r="A13" s="405" t="s">
        <v>329</v>
      </c>
      <c r="B13" s="414"/>
      <c r="C13" s="414"/>
      <c r="D13" s="414"/>
      <c r="E13" s="414"/>
    </row>
    <row r="14" spans="1:5" x14ac:dyDescent="0.25">
      <c r="B14" s="490" t="s">
        <v>133</v>
      </c>
      <c r="C14" s="490" t="s">
        <v>1</v>
      </c>
      <c r="D14" s="490" t="s">
        <v>119</v>
      </c>
    </row>
    <row r="15" spans="1:5" ht="39.950000000000003" customHeight="1" x14ac:dyDescent="0.25">
      <c r="B15" s="493"/>
      <c r="C15" s="493"/>
      <c r="D15" s="493"/>
    </row>
    <row r="16" spans="1:5" x14ac:dyDescent="0.25">
      <c r="B16" s="107"/>
      <c r="C16" s="59" t="s">
        <v>132</v>
      </c>
      <c r="D16" s="43"/>
    </row>
    <row r="17" spans="2:7" x14ac:dyDescent="0.25">
      <c r="B17" s="104"/>
      <c r="C17" s="103"/>
      <c r="D17" s="102"/>
    </row>
    <row r="18" spans="2:7" x14ac:dyDescent="0.25">
      <c r="B18" s="107"/>
      <c r="C18" s="59" t="s">
        <v>74</v>
      </c>
      <c r="D18" s="43">
        <v>693249495</v>
      </c>
    </row>
    <row r="19" spans="2:7" x14ac:dyDescent="0.25">
      <c r="B19" s="104">
        <v>1311</v>
      </c>
      <c r="C19" s="103" t="s">
        <v>328</v>
      </c>
      <c r="D19" s="102">
        <v>693249495</v>
      </c>
    </row>
    <row r="20" spans="2:7" x14ac:dyDescent="0.25">
      <c r="B20" s="104"/>
      <c r="C20" s="103"/>
      <c r="D20" s="102"/>
    </row>
    <row r="21" spans="2:7" ht="9.9499999999999993" customHeight="1" x14ac:dyDescent="0.25">
      <c r="B21" s="21" t="s">
        <v>327</v>
      </c>
      <c r="C21" s="22"/>
      <c r="D21" s="21"/>
      <c r="E21" s="21"/>
      <c r="F21" s="21"/>
      <c r="G21" s="21"/>
    </row>
    <row r="22" spans="2:7" ht="9.9499999999999993" customHeight="1" x14ac:dyDescent="0.25">
      <c r="B22" s="21"/>
      <c r="C22" s="22"/>
      <c r="D22" s="21"/>
      <c r="E22" s="21"/>
      <c r="F22" s="21"/>
      <c r="G22" s="21"/>
    </row>
  </sheetData>
  <mergeCells count="12">
    <mergeCell ref="B14:B15"/>
    <mergeCell ref="C14:C15"/>
    <mergeCell ref="D14:D15"/>
    <mergeCell ref="A13:E13"/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D24" sqref="D24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7" ht="12.75" x14ac:dyDescent="0.25">
      <c r="A1" s="416" t="s">
        <v>131</v>
      </c>
      <c r="B1" s="402"/>
      <c r="C1" s="402"/>
      <c r="D1" s="402"/>
      <c r="E1" s="61" t="s">
        <v>130</v>
      </c>
    </row>
    <row r="2" spans="1:7" ht="12.75" x14ac:dyDescent="0.25">
      <c r="A2" s="397" t="s">
        <v>323</v>
      </c>
      <c r="B2" s="398"/>
      <c r="C2" s="398"/>
      <c r="D2" s="398"/>
      <c r="E2" s="96" t="s">
        <v>326</v>
      </c>
    </row>
    <row r="3" spans="1:7" ht="12.75" x14ac:dyDescent="0.25">
      <c r="A3" s="482" t="s">
        <v>134</v>
      </c>
      <c r="B3" s="483"/>
      <c r="C3" s="483"/>
      <c r="D3" s="483"/>
      <c r="E3" s="101"/>
    </row>
    <row r="4" spans="1:7" ht="12.75" x14ac:dyDescent="0.25">
      <c r="A4" s="452"/>
      <c r="B4" s="453"/>
      <c r="C4" s="453"/>
      <c r="D4" s="453"/>
      <c r="E4" s="453"/>
    </row>
    <row r="5" spans="1:7" ht="12.75" x14ac:dyDescent="0.25">
      <c r="A5" s="405" t="s">
        <v>325</v>
      </c>
      <c r="B5" s="414"/>
      <c r="C5" s="414"/>
      <c r="D5" s="414"/>
      <c r="E5" s="414"/>
    </row>
    <row r="6" spans="1:7" x14ac:dyDescent="0.25">
      <c r="B6" s="490" t="s">
        <v>133</v>
      </c>
      <c r="C6" s="490" t="s">
        <v>1</v>
      </c>
      <c r="D6" s="490" t="s">
        <v>119</v>
      </c>
    </row>
    <row r="7" spans="1:7" ht="39.950000000000003" customHeight="1" x14ac:dyDescent="0.25">
      <c r="B7" s="493"/>
      <c r="C7" s="493"/>
      <c r="D7" s="493"/>
    </row>
    <row r="8" spans="1:7" x14ac:dyDescent="0.25">
      <c r="B8" s="107"/>
      <c r="C8" s="59" t="s">
        <v>75</v>
      </c>
      <c r="D8" s="43">
        <v>4000000</v>
      </c>
    </row>
    <row r="9" spans="1:7" x14ac:dyDescent="0.25">
      <c r="B9" s="104">
        <v>164</v>
      </c>
      <c r="C9" s="103" t="s">
        <v>324</v>
      </c>
      <c r="D9" s="102">
        <v>4000000</v>
      </c>
    </row>
    <row r="10" spans="1:7" x14ac:dyDescent="0.25">
      <c r="B10" s="104"/>
      <c r="C10" s="103"/>
      <c r="D10" s="102"/>
    </row>
    <row r="11" spans="1:7" x14ac:dyDescent="0.25">
      <c r="B11" s="107"/>
      <c r="C11" s="59" t="s">
        <v>74</v>
      </c>
      <c r="D11" s="43">
        <v>0</v>
      </c>
    </row>
    <row r="12" spans="1:7" x14ac:dyDescent="0.25">
      <c r="B12" s="104"/>
      <c r="C12" s="103"/>
      <c r="D12" s="102"/>
    </row>
    <row r="13" spans="1:7" ht="9.9499999999999993" customHeight="1" x14ac:dyDescent="0.25">
      <c r="B13" s="21"/>
      <c r="C13" s="22"/>
      <c r="D13" s="21"/>
      <c r="E13" s="21"/>
      <c r="F13" s="21"/>
      <c r="G13" s="21"/>
    </row>
    <row r="14" spans="1:7" ht="9.9499999999999993" customHeight="1" x14ac:dyDescent="0.25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F21" sqref="F21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416" t="s">
        <v>131</v>
      </c>
      <c r="B1" s="402"/>
      <c r="C1" s="402"/>
      <c r="D1" s="402"/>
      <c r="E1" s="61" t="s">
        <v>130</v>
      </c>
    </row>
    <row r="2" spans="1:5" ht="12.75" x14ac:dyDescent="0.25">
      <c r="A2" s="397" t="s">
        <v>322</v>
      </c>
      <c r="B2" s="398"/>
      <c r="C2" s="398"/>
      <c r="D2" s="398"/>
      <c r="E2" s="96" t="s">
        <v>321</v>
      </c>
    </row>
    <row r="3" spans="1:5" ht="12.75" x14ac:dyDescent="0.25">
      <c r="A3" s="482" t="s">
        <v>320</v>
      </c>
      <c r="B3" s="483"/>
      <c r="C3" s="483"/>
      <c r="D3" s="483"/>
      <c r="E3" s="101" t="s">
        <v>319</v>
      </c>
    </row>
    <row r="7" spans="1:5" ht="12.75" x14ac:dyDescent="0.25">
      <c r="B7" s="405" t="s">
        <v>74</v>
      </c>
      <c r="C7" s="414"/>
      <c r="D7" s="414"/>
    </row>
    <row r="8" spans="1:5" ht="12.75" x14ac:dyDescent="0.25">
      <c r="B8" s="505">
        <v>951</v>
      </c>
      <c r="C8" s="506"/>
      <c r="D8" s="507"/>
    </row>
    <row r="9" spans="1:5" ht="12.75" x14ac:dyDescent="0.25">
      <c r="B9" s="508" t="s">
        <v>318</v>
      </c>
      <c r="C9" s="509"/>
      <c r="D9" s="510"/>
    </row>
    <row r="10" spans="1:5" ht="12.75" x14ac:dyDescent="0.25">
      <c r="B10" s="514" t="s">
        <v>119</v>
      </c>
      <c r="C10" s="506"/>
      <c r="D10" s="507"/>
    </row>
    <row r="11" spans="1:5" ht="12.75" x14ac:dyDescent="0.25">
      <c r="B11" s="511">
        <v>36440900</v>
      </c>
      <c r="C11" s="512"/>
      <c r="D11" s="513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  <row r="15" spans="1:5" ht="12.75" x14ac:dyDescent="0.25">
      <c r="B15" s="405" t="s">
        <v>74</v>
      </c>
      <c r="C15" s="414"/>
      <c r="D15" s="414"/>
    </row>
    <row r="16" spans="1:5" ht="12.75" x14ac:dyDescent="0.25">
      <c r="B16" s="514">
        <v>954</v>
      </c>
      <c r="C16" s="506"/>
      <c r="D16" s="507"/>
    </row>
    <row r="17" spans="2:4" ht="12.75" x14ac:dyDescent="0.25">
      <c r="B17" s="515" t="s">
        <v>317</v>
      </c>
      <c r="C17" s="509"/>
      <c r="D17" s="510"/>
    </row>
    <row r="18" spans="2:4" ht="12.75" x14ac:dyDescent="0.25">
      <c r="B18" s="514" t="s">
        <v>119</v>
      </c>
      <c r="C18" s="506"/>
      <c r="D18" s="507"/>
    </row>
    <row r="19" spans="2:4" ht="12.75" x14ac:dyDescent="0.25">
      <c r="B19" s="511">
        <v>2000000</v>
      </c>
      <c r="C19" s="512"/>
      <c r="D19" s="513"/>
    </row>
  </sheetData>
  <mergeCells count="13">
    <mergeCell ref="B9:D9"/>
    <mergeCell ref="B19:D19"/>
    <mergeCell ref="B10:D10"/>
    <mergeCell ref="B11:D11"/>
    <mergeCell ref="B15:D15"/>
    <mergeCell ref="B16:D16"/>
    <mergeCell ref="B17:D17"/>
    <mergeCell ref="B18:D18"/>
    <mergeCell ref="A1:D1"/>
    <mergeCell ref="A2:D2"/>
    <mergeCell ref="A3:D3"/>
    <mergeCell ref="B7:D7"/>
    <mergeCell ref="B8:D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H13" sqref="H13"/>
    </sheetView>
  </sheetViews>
  <sheetFormatPr baseColWidth="10" defaultRowHeight="11.25" x14ac:dyDescent="0.2"/>
  <cols>
    <col min="1" max="1" width="0.42578125" style="229" customWidth="1"/>
    <col min="2" max="2" width="6" style="230" customWidth="1"/>
    <col min="3" max="5" width="11.42578125" style="229"/>
    <col min="6" max="6" width="23" style="229" customWidth="1"/>
    <col min="7" max="7" width="6.28515625" style="230" customWidth="1"/>
    <col min="8" max="9" width="10.7109375" style="229" customWidth="1"/>
    <col min="10" max="11" width="11.42578125" style="229"/>
    <col min="12" max="12" width="8.5703125" style="229" customWidth="1"/>
    <col min="13" max="13" width="9" style="229" customWidth="1"/>
    <col min="14" max="16384" width="11.42578125" style="229"/>
  </cols>
  <sheetData>
    <row r="1" spans="1:13" s="250" customFormat="1" x14ac:dyDescent="0.2">
      <c r="A1" s="251"/>
      <c r="B1" s="251"/>
      <c r="C1" s="370" t="s">
        <v>632</v>
      </c>
      <c r="D1" s="371"/>
      <c r="E1" s="371"/>
      <c r="F1" s="371"/>
      <c r="G1" s="371"/>
      <c r="H1" s="371"/>
      <c r="I1" s="371"/>
      <c r="J1" s="371"/>
      <c r="K1" s="371"/>
      <c r="L1" s="372"/>
    </row>
    <row r="3" spans="1:13" x14ac:dyDescent="0.2">
      <c r="B3" s="249" t="s">
        <v>631</v>
      </c>
      <c r="C3" s="248"/>
      <c r="D3" s="248"/>
      <c r="E3" s="248"/>
      <c r="F3" s="248"/>
      <c r="G3" s="249" t="s">
        <v>631</v>
      </c>
      <c r="H3" s="248"/>
      <c r="I3" s="248"/>
      <c r="J3" s="248"/>
      <c r="K3" s="248"/>
      <c r="L3" s="247"/>
      <c r="M3" s="246"/>
    </row>
    <row r="4" spans="1:13" x14ac:dyDescent="0.2">
      <c r="B4" s="359"/>
      <c r="C4" s="243"/>
      <c r="D4" s="232"/>
      <c r="E4" s="232"/>
      <c r="F4" s="232"/>
      <c r="G4" s="240"/>
      <c r="H4" s="232"/>
      <c r="I4" s="232"/>
      <c r="J4" s="232"/>
      <c r="K4" s="232"/>
      <c r="L4" s="239"/>
      <c r="M4" s="238"/>
    </row>
    <row r="5" spans="1:13" x14ac:dyDescent="0.2">
      <c r="B5" s="359"/>
      <c r="C5" s="243" t="s">
        <v>630</v>
      </c>
      <c r="D5" s="232"/>
      <c r="E5" s="232"/>
      <c r="F5" s="232"/>
      <c r="G5" s="240"/>
      <c r="H5" s="243" t="s">
        <v>2</v>
      </c>
      <c r="I5" s="232"/>
      <c r="L5" s="245" t="s">
        <v>629</v>
      </c>
      <c r="M5" s="244" t="s">
        <v>628</v>
      </c>
    </row>
    <row r="6" spans="1:13" ht="11.25" customHeight="1" x14ac:dyDescent="0.2">
      <c r="B6" s="359">
        <v>2</v>
      </c>
      <c r="C6" s="232" t="s">
        <v>627</v>
      </c>
      <c r="D6" s="232"/>
      <c r="E6" s="232"/>
      <c r="F6" s="232"/>
      <c r="G6" s="240"/>
      <c r="H6" s="232"/>
      <c r="I6" s="232"/>
      <c r="L6" s="239"/>
      <c r="M6" s="238"/>
    </row>
    <row r="7" spans="1:13" ht="11.25" customHeight="1" x14ac:dyDescent="0.2">
      <c r="B7" s="359"/>
      <c r="C7" s="232"/>
      <c r="D7" s="232"/>
      <c r="E7" s="232"/>
      <c r="F7" s="232"/>
      <c r="G7" s="240" t="s">
        <v>762</v>
      </c>
      <c r="H7" s="373" t="s">
        <v>626</v>
      </c>
      <c r="I7" s="374"/>
      <c r="J7" s="374"/>
      <c r="K7" s="374"/>
      <c r="L7" s="239"/>
      <c r="M7" s="238"/>
    </row>
    <row r="8" spans="1:13" x14ac:dyDescent="0.2">
      <c r="B8" s="359" t="s">
        <v>751</v>
      </c>
      <c r="C8" s="243" t="s">
        <v>567</v>
      </c>
      <c r="D8" s="232"/>
      <c r="E8" s="232"/>
      <c r="F8" s="232"/>
      <c r="G8" s="240"/>
      <c r="H8" s="232" t="s">
        <v>625</v>
      </c>
      <c r="I8" s="232"/>
      <c r="L8" s="239"/>
      <c r="M8" s="238"/>
    </row>
    <row r="9" spans="1:13" ht="9.9499999999999993" customHeight="1" x14ac:dyDescent="0.2">
      <c r="B9" s="359"/>
      <c r="C9" s="243"/>
      <c r="D9" s="232"/>
      <c r="E9" s="232"/>
      <c r="F9" s="232"/>
      <c r="G9" s="240"/>
      <c r="H9" s="232"/>
      <c r="I9" s="232"/>
      <c r="L9" s="239"/>
      <c r="M9" s="238"/>
    </row>
    <row r="10" spans="1:13" x14ac:dyDescent="0.2">
      <c r="B10" s="359"/>
      <c r="C10" s="243" t="s">
        <v>624</v>
      </c>
      <c r="D10" s="232"/>
      <c r="E10" s="232"/>
      <c r="F10" s="232"/>
      <c r="G10" s="240">
        <v>49</v>
      </c>
      <c r="H10" s="232" t="s">
        <v>623</v>
      </c>
      <c r="I10" s="232"/>
      <c r="L10" s="239"/>
      <c r="M10" s="238"/>
    </row>
    <row r="11" spans="1:13" x14ac:dyDescent="0.2">
      <c r="B11" s="359">
        <v>3</v>
      </c>
      <c r="C11" s="232" t="s">
        <v>622</v>
      </c>
      <c r="D11" s="232"/>
      <c r="E11" s="232"/>
      <c r="F11" s="232"/>
      <c r="G11" s="240">
        <v>46</v>
      </c>
      <c r="H11" s="232" t="s">
        <v>763</v>
      </c>
      <c r="I11" s="232"/>
      <c r="L11" s="239"/>
      <c r="M11" s="238"/>
    </row>
    <row r="12" spans="1:13" x14ac:dyDescent="0.2">
      <c r="B12" s="359" t="s">
        <v>752</v>
      </c>
      <c r="C12" s="232" t="s">
        <v>621</v>
      </c>
      <c r="D12" s="232"/>
      <c r="E12" s="232"/>
      <c r="F12" s="232"/>
      <c r="G12" s="240">
        <v>47</v>
      </c>
      <c r="H12" s="232" t="s">
        <v>764</v>
      </c>
      <c r="I12" s="232"/>
      <c r="L12" s="239"/>
      <c r="M12" s="238"/>
    </row>
    <row r="13" spans="1:13" x14ac:dyDescent="0.2">
      <c r="B13" s="359" t="s">
        <v>753</v>
      </c>
      <c r="C13" s="232" t="s">
        <v>620</v>
      </c>
      <c r="D13" s="232"/>
      <c r="E13" s="232"/>
      <c r="F13" s="232"/>
      <c r="G13" s="241"/>
      <c r="H13" s="229" t="s">
        <v>619</v>
      </c>
      <c r="L13" s="239"/>
      <c r="M13" s="238"/>
    </row>
    <row r="14" spans="1:13" x14ac:dyDescent="0.2">
      <c r="B14" s="359" t="s">
        <v>754</v>
      </c>
      <c r="C14" s="232" t="s">
        <v>618</v>
      </c>
      <c r="D14" s="232"/>
      <c r="E14" s="232"/>
      <c r="F14" s="232"/>
      <c r="G14" s="240"/>
      <c r="H14" s="232" t="s">
        <v>617</v>
      </c>
      <c r="I14" s="232"/>
      <c r="L14" s="239"/>
      <c r="M14" s="238"/>
    </row>
    <row r="15" spans="1:13" x14ac:dyDescent="0.2">
      <c r="B15" s="359"/>
      <c r="C15" s="243"/>
      <c r="D15" s="232"/>
      <c r="E15" s="232"/>
      <c r="F15" s="232"/>
      <c r="G15" s="240">
        <v>45</v>
      </c>
      <c r="H15" s="232" t="s">
        <v>616</v>
      </c>
      <c r="I15" s="232"/>
      <c r="L15" s="239"/>
      <c r="M15" s="238"/>
    </row>
    <row r="16" spans="1:13" x14ac:dyDescent="0.2">
      <c r="B16" s="359" t="s">
        <v>63</v>
      </c>
      <c r="C16" s="243" t="s">
        <v>615</v>
      </c>
      <c r="D16" s="232"/>
      <c r="E16" s="232"/>
      <c r="F16" s="232"/>
      <c r="G16" s="241"/>
      <c r="H16" s="229" t="s">
        <v>614</v>
      </c>
      <c r="L16" s="239"/>
      <c r="M16" s="238"/>
    </row>
    <row r="17" spans="2:13" x14ac:dyDescent="0.2">
      <c r="B17" s="359"/>
      <c r="C17" s="242" t="s">
        <v>613</v>
      </c>
      <c r="D17" s="232"/>
      <c r="E17" s="232"/>
      <c r="F17" s="232"/>
      <c r="G17" s="240"/>
      <c r="H17" s="232" t="s">
        <v>612</v>
      </c>
      <c r="I17" s="232"/>
      <c r="L17" s="239"/>
      <c r="M17" s="238"/>
    </row>
    <row r="18" spans="2:13" x14ac:dyDescent="0.2">
      <c r="B18" s="359" t="s">
        <v>755</v>
      </c>
      <c r="C18" s="232" t="s">
        <v>602</v>
      </c>
      <c r="D18" s="232"/>
      <c r="E18" s="232"/>
      <c r="F18" s="232"/>
      <c r="G18" s="240"/>
      <c r="H18" s="232" t="s">
        <v>611</v>
      </c>
      <c r="I18" s="232"/>
      <c r="L18" s="239"/>
      <c r="M18" s="238"/>
    </row>
    <row r="19" spans="2:13" x14ac:dyDescent="0.2">
      <c r="B19" s="359" t="s">
        <v>756</v>
      </c>
      <c r="C19" s="232" t="s">
        <v>610</v>
      </c>
      <c r="D19" s="232"/>
      <c r="E19" s="232"/>
      <c r="F19" s="232"/>
      <c r="G19" s="240">
        <v>50</v>
      </c>
      <c r="H19" s="232" t="s">
        <v>609</v>
      </c>
      <c r="I19" s="232"/>
      <c r="L19" s="239"/>
      <c r="M19" s="238"/>
    </row>
    <row r="20" spans="2:13" x14ac:dyDescent="0.2">
      <c r="B20" s="359" t="s">
        <v>757</v>
      </c>
      <c r="C20" s="232" t="s">
        <v>608</v>
      </c>
      <c r="D20" s="232"/>
      <c r="E20" s="232"/>
      <c r="F20" s="232"/>
      <c r="G20" s="240"/>
      <c r="H20" s="232" t="s">
        <v>607</v>
      </c>
      <c r="I20" s="232"/>
      <c r="L20" s="239"/>
      <c r="M20" s="238"/>
    </row>
    <row r="21" spans="2:13" x14ac:dyDescent="0.2">
      <c r="B21" s="359" t="s">
        <v>423</v>
      </c>
      <c r="C21" s="232" t="s">
        <v>606</v>
      </c>
      <c r="D21" s="232"/>
      <c r="E21" s="232"/>
      <c r="F21" s="232"/>
      <c r="G21" s="241"/>
      <c r="H21" s="229" t="s">
        <v>605</v>
      </c>
      <c r="L21" s="239"/>
      <c r="M21" s="238"/>
    </row>
    <row r="22" spans="2:13" x14ac:dyDescent="0.2">
      <c r="B22" s="359"/>
      <c r="C22" s="242" t="s">
        <v>604</v>
      </c>
      <c r="D22" s="232"/>
      <c r="E22" s="232"/>
      <c r="F22" s="232"/>
      <c r="G22" s="240"/>
      <c r="H22" s="232" t="s">
        <v>603</v>
      </c>
      <c r="I22" s="232"/>
      <c r="L22" s="239"/>
      <c r="M22" s="238"/>
    </row>
    <row r="23" spans="2:13" x14ac:dyDescent="0.2">
      <c r="B23" s="359" t="s">
        <v>758</v>
      </c>
      <c r="C23" s="232" t="s">
        <v>602</v>
      </c>
      <c r="D23" s="232"/>
      <c r="E23" s="232"/>
      <c r="F23" s="232"/>
      <c r="G23" s="241"/>
      <c r="H23" s="229" t="s">
        <v>601</v>
      </c>
      <c r="L23" s="239"/>
      <c r="M23" s="238"/>
    </row>
    <row r="24" spans="2:13" x14ac:dyDescent="0.2">
      <c r="B24" s="359" t="s">
        <v>759</v>
      </c>
      <c r="C24" s="232" t="s">
        <v>600</v>
      </c>
      <c r="D24" s="232"/>
      <c r="E24" s="232"/>
      <c r="F24" s="232"/>
      <c r="G24" s="241"/>
      <c r="L24" s="239"/>
      <c r="M24" s="238"/>
    </row>
    <row r="25" spans="2:13" x14ac:dyDescent="0.2">
      <c r="B25" s="359" t="s">
        <v>760</v>
      </c>
      <c r="C25" s="232" t="s">
        <v>599</v>
      </c>
      <c r="D25" s="232"/>
      <c r="E25" s="232"/>
      <c r="F25" s="232"/>
      <c r="G25" s="240"/>
      <c r="H25" s="232"/>
      <c r="I25" s="232"/>
      <c r="L25" s="239"/>
      <c r="M25" s="238"/>
    </row>
    <row r="26" spans="2:13" x14ac:dyDescent="0.2">
      <c r="B26" s="359" t="s">
        <v>761</v>
      </c>
      <c r="C26" s="232" t="s">
        <v>598</v>
      </c>
      <c r="D26" s="232"/>
      <c r="E26" s="232"/>
      <c r="F26" s="232"/>
      <c r="G26" s="240"/>
      <c r="H26" s="232"/>
      <c r="I26" s="232"/>
      <c r="L26" s="239"/>
      <c r="M26" s="238"/>
    </row>
    <row r="27" spans="2:13" ht="7.5" customHeight="1" x14ac:dyDescent="0.2">
      <c r="B27" s="360"/>
      <c r="C27" s="236"/>
      <c r="D27" s="236"/>
      <c r="E27" s="236"/>
      <c r="F27" s="236"/>
      <c r="G27" s="237"/>
      <c r="H27" s="236"/>
      <c r="I27" s="236"/>
      <c r="J27" s="236"/>
      <c r="K27" s="236"/>
      <c r="L27" s="235"/>
      <c r="M27" s="234"/>
    </row>
    <row r="28" spans="2:13" ht="13.5" customHeight="1" x14ac:dyDescent="0.2">
      <c r="G28" s="231"/>
    </row>
    <row r="29" spans="2:13" x14ac:dyDescent="0.2">
      <c r="B29" s="233"/>
      <c r="C29" s="229" t="s">
        <v>568</v>
      </c>
      <c r="G29" s="231"/>
    </row>
    <row r="30" spans="2:13" x14ac:dyDescent="0.2">
      <c r="G30" s="231"/>
    </row>
    <row r="31" spans="2:13" x14ac:dyDescent="0.2">
      <c r="G31" s="231"/>
    </row>
    <row r="32" spans="2:13" x14ac:dyDescent="0.2">
      <c r="G32" s="231"/>
    </row>
    <row r="33" spans="4:7" x14ac:dyDescent="0.2">
      <c r="D33" s="232"/>
      <c r="G33" s="231"/>
    </row>
    <row r="34" spans="4:7" x14ac:dyDescent="0.2">
      <c r="D34" s="232"/>
      <c r="G34" s="231"/>
    </row>
    <row r="35" spans="4:7" x14ac:dyDescent="0.2">
      <c r="G35" s="231"/>
    </row>
    <row r="36" spans="4:7" x14ac:dyDescent="0.2">
      <c r="G36" s="231"/>
    </row>
    <row r="37" spans="4:7" x14ac:dyDescent="0.2">
      <c r="G37" s="231"/>
    </row>
    <row r="38" spans="4:7" x14ac:dyDescent="0.2">
      <c r="G38" s="231"/>
    </row>
    <row r="39" spans="4:7" x14ac:dyDescent="0.2">
      <c r="G39" s="231"/>
    </row>
    <row r="40" spans="4:7" x14ac:dyDescent="0.2">
      <c r="G40" s="231"/>
    </row>
    <row r="41" spans="4:7" x14ac:dyDescent="0.2">
      <c r="G41" s="231"/>
    </row>
    <row r="42" spans="4:7" x14ac:dyDescent="0.2">
      <c r="G42" s="231"/>
    </row>
    <row r="43" spans="4:7" x14ac:dyDescent="0.2">
      <c r="G43" s="231"/>
    </row>
    <row r="44" spans="4:7" x14ac:dyDescent="0.2">
      <c r="G44" s="231"/>
    </row>
    <row r="45" spans="4:7" x14ac:dyDescent="0.2">
      <c r="G45" s="231"/>
    </row>
    <row r="46" spans="4:7" x14ac:dyDescent="0.2">
      <c r="G46" s="231"/>
    </row>
    <row r="47" spans="4:7" x14ac:dyDescent="0.2">
      <c r="G47" s="231"/>
    </row>
    <row r="48" spans="4:7" x14ac:dyDescent="0.2">
      <c r="G48" s="231"/>
    </row>
    <row r="49" spans="7:7" x14ac:dyDescent="0.2">
      <c r="G49" s="231"/>
    </row>
    <row r="50" spans="7:7" x14ac:dyDescent="0.2">
      <c r="G50" s="231"/>
    </row>
    <row r="51" spans="7:7" x14ac:dyDescent="0.2">
      <c r="G51" s="231"/>
    </row>
    <row r="52" spans="7:7" x14ac:dyDescent="0.2">
      <c r="G52" s="231"/>
    </row>
    <row r="53" spans="7:7" x14ac:dyDescent="0.2">
      <c r="G53" s="231"/>
    </row>
    <row r="54" spans="7:7" x14ac:dyDescent="0.2">
      <c r="G54" s="231"/>
    </row>
    <row r="55" spans="7:7" x14ac:dyDescent="0.2">
      <c r="G55" s="231"/>
    </row>
    <row r="56" spans="7:7" x14ac:dyDescent="0.2">
      <c r="G56" s="231"/>
    </row>
    <row r="57" spans="7:7" x14ac:dyDescent="0.2">
      <c r="G57" s="231"/>
    </row>
    <row r="58" spans="7:7" x14ac:dyDescent="0.2">
      <c r="G58" s="231"/>
    </row>
    <row r="59" spans="7:7" x14ac:dyDescent="0.2">
      <c r="G59" s="231"/>
    </row>
    <row r="60" spans="7:7" x14ac:dyDescent="0.2">
      <c r="G60" s="231"/>
    </row>
    <row r="61" spans="7:7" x14ac:dyDescent="0.2">
      <c r="G61" s="231"/>
    </row>
    <row r="62" spans="7:7" x14ac:dyDescent="0.2">
      <c r="G62" s="231"/>
    </row>
    <row r="63" spans="7:7" x14ac:dyDescent="0.2">
      <c r="G63" s="231"/>
    </row>
    <row r="64" spans="7:7" x14ac:dyDescent="0.2">
      <c r="G64" s="231"/>
    </row>
    <row r="65" spans="7:7" x14ac:dyDescent="0.2">
      <c r="G65" s="231"/>
    </row>
    <row r="66" spans="7:7" x14ac:dyDescent="0.2">
      <c r="G66" s="231"/>
    </row>
    <row r="67" spans="7:7" x14ac:dyDescent="0.2">
      <c r="G67" s="231"/>
    </row>
    <row r="68" spans="7:7" x14ac:dyDescent="0.2">
      <c r="G68" s="231"/>
    </row>
    <row r="69" spans="7:7" x14ac:dyDescent="0.2">
      <c r="G69" s="231"/>
    </row>
    <row r="70" spans="7:7" x14ac:dyDescent="0.2">
      <c r="G70" s="231"/>
    </row>
    <row r="71" spans="7:7" x14ac:dyDescent="0.2">
      <c r="G71" s="231"/>
    </row>
    <row r="72" spans="7:7" x14ac:dyDescent="0.2">
      <c r="G72" s="231"/>
    </row>
    <row r="73" spans="7:7" x14ac:dyDescent="0.2">
      <c r="G73" s="231"/>
    </row>
    <row r="74" spans="7:7" x14ac:dyDescent="0.2">
      <c r="G74" s="231"/>
    </row>
    <row r="75" spans="7:7" x14ac:dyDescent="0.2">
      <c r="G75" s="231"/>
    </row>
    <row r="76" spans="7:7" x14ac:dyDescent="0.2">
      <c r="G76" s="231"/>
    </row>
    <row r="77" spans="7:7" x14ac:dyDescent="0.2">
      <c r="G77" s="231"/>
    </row>
    <row r="78" spans="7:7" x14ac:dyDescent="0.2">
      <c r="G78" s="231"/>
    </row>
    <row r="79" spans="7:7" x14ac:dyDescent="0.2">
      <c r="G79" s="231"/>
    </row>
    <row r="80" spans="7:7" x14ac:dyDescent="0.2">
      <c r="G80" s="231"/>
    </row>
    <row r="81" spans="7:7" x14ac:dyDescent="0.2">
      <c r="G81" s="231"/>
    </row>
    <row r="82" spans="7:7" x14ac:dyDescent="0.2">
      <c r="G82" s="231"/>
    </row>
    <row r="83" spans="7:7" x14ac:dyDescent="0.2">
      <c r="G83" s="231"/>
    </row>
    <row r="84" spans="7:7" x14ac:dyDescent="0.2">
      <c r="G84" s="231"/>
    </row>
    <row r="85" spans="7:7" x14ac:dyDescent="0.2">
      <c r="G85" s="231"/>
    </row>
    <row r="86" spans="7:7" x14ac:dyDescent="0.2">
      <c r="G86" s="231"/>
    </row>
    <row r="87" spans="7:7" x14ac:dyDescent="0.2">
      <c r="G87" s="231"/>
    </row>
    <row r="88" spans="7:7" x14ac:dyDescent="0.2">
      <c r="G88" s="231"/>
    </row>
    <row r="89" spans="7:7" x14ac:dyDescent="0.2">
      <c r="G89" s="231"/>
    </row>
    <row r="90" spans="7:7" x14ac:dyDescent="0.2">
      <c r="G90" s="231"/>
    </row>
    <row r="91" spans="7:7" x14ac:dyDescent="0.2">
      <c r="G91" s="231"/>
    </row>
    <row r="92" spans="7:7" x14ac:dyDescent="0.2">
      <c r="G92" s="231"/>
    </row>
    <row r="93" spans="7:7" x14ac:dyDescent="0.2">
      <c r="G93" s="231"/>
    </row>
    <row r="94" spans="7:7" x14ac:dyDescent="0.2">
      <c r="G94" s="231"/>
    </row>
    <row r="95" spans="7:7" x14ac:dyDescent="0.2">
      <c r="G95" s="231"/>
    </row>
    <row r="96" spans="7:7" x14ac:dyDescent="0.2">
      <c r="G96" s="231"/>
    </row>
    <row r="97" spans="7:7" x14ac:dyDescent="0.2">
      <c r="G97" s="231"/>
    </row>
    <row r="98" spans="7:7" x14ac:dyDescent="0.2">
      <c r="G98" s="231"/>
    </row>
    <row r="99" spans="7:7" x14ac:dyDescent="0.2">
      <c r="G99" s="231"/>
    </row>
    <row r="100" spans="7:7" x14ac:dyDescent="0.2">
      <c r="G100" s="231"/>
    </row>
    <row r="101" spans="7:7" x14ac:dyDescent="0.2">
      <c r="G101" s="231"/>
    </row>
    <row r="102" spans="7:7" x14ac:dyDescent="0.2">
      <c r="G102" s="231"/>
    </row>
    <row r="103" spans="7:7" x14ac:dyDescent="0.2">
      <c r="G103" s="231"/>
    </row>
    <row r="104" spans="7:7" x14ac:dyDescent="0.2">
      <c r="G104" s="231"/>
    </row>
    <row r="105" spans="7:7" x14ac:dyDescent="0.2">
      <c r="G105" s="231"/>
    </row>
    <row r="106" spans="7:7" x14ac:dyDescent="0.2">
      <c r="G106" s="231"/>
    </row>
    <row r="107" spans="7:7" x14ac:dyDescent="0.2">
      <c r="G107" s="231"/>
    </row>
    <row r="108" spans="7:7" x14ac:dyDescent="0.2">
      <c r="G108" s="231"/>
    </row>
    <row r="109" spans="7:7" x14ac:dyDescent="0.2">
      <c r="G109" s="231"/>
    </row>
    <row r="110" spans="7:7" x14ac:dyDescent="0.2">
      <c r="G110" s="231"/>
    </row>
    <row r="111" spans="7:7" x14ac:dyDescent="0.2">
      <c r="G111" s="231"/>
    </row>
    <row r="112" spans="7:7" x14ac:dyDescent="0.2">
      <c r="G112" s="231"/>
    </row>
    <row r="113" spans="7:7" x14ac:dyDescent="0.2">
      <c r="G113" s="231"/>
    </row>
    <row r="114" spans="7:7" x14ac:dyDescent="0.2">
      <c r="G114" s="231"/>
    </row>
    <row r="115" spans="7:7" x14ac:dyDescent="0.2">
      <c r="G115" s="231"/>
    </row>
    <row r="116" spans="7:7" x14ac:dyDescent="0.2">
      <c r="G116" s="231"/>
    </row>
    <row r="117" spans="7:7" x14ac:dyDescent="0.2">
      <c r="G117" s="231"/>
    </row>
    <row r="118" spans="7:7" x14ac:dyDescent="0.2">
      <c r="G118" s="231"/>
    </row>
    <row r="119" spans="7:7" x14ac:dyDescent="0.2">
      <c r="G119" s="231"/>
    </row>
    <row r="120" spans="7:7" x14ac:dyDescent="0.2">
      <c r="G120" s="231"/>
    </row>
    <row r="121" spans="7:7" x14ac:dyDescent="0.2">
      <c r="G121" s="231"/>
    </row>
    <row r="122" spans="7:7" x14ac:dyDescent="0.2">
      <c r="G122" s="231"/>
    </row>
    <row r="123" spans="7:7" x14ac:dyDescent="0.2">
      <c r="G123" s="231"/>
    </row>
    <row r="124" spans="7:7" x14ac:dyDescent="0.2">
      <c r="G124" s="231"/>
    </row>
    <row r="125" spans="7:7" x14ac:dyDescent="0.2">
      <c r="G125" s="231"/>
    </row>
    <row r="126" spans="7:7" x14ac:dyDescent="0.2">
      <c r="G126" s="231"/>
    </row>
    <row r="127" spans="7:7" x14ac:dyDescent="0.2">
      <c r="G127" s="231"/>
    </row>
    <row r="128" spans="7:7" x14ac:dyDescent="0.2">
      <c r="G128" s="231"/>
    </row>
    <row r="129" spans="7:7" x14ac:dyDescent="0.2">
      <c r="G129" s="231"/>
    </row>
    <row r="130" spans="7:7" x14ac:dyDescent="0.2">
      <c r="G130" s="231"/>
    </row>
    <row r="131" spans="7:7" x14ac:dyDescent="0.2">
      <c r="G131" s="231"/>
    </row>
    <row r="132" spans="7:7" x14ac:dyDescent="0.2">
      <c r="G132" s="231"/>
    </row>
    <row r="133" spans="7:7" x14ac:dyDescent="0.2">
      <c r="G133" s="231"/>
    </row>
    <row r="134" spans="7:7" x14ac:dyDescent="0.2">
      <c r="G134" s="231"/>
    </row>
    <row r="135" spans="7:7" x14ac:dyDescent="0.2">
      <c r="G135" s="231"/>
    </row>
    <row r="136" spans="7:7" x14ac:dyDescent="0.2">
      <c r="G136" s="231"/>
    </row>
    <row r="137" spans="7:7" x14ac:dyDescent="0.2">
      <c r="G137" s="231"/>
    </row>
    <row r="138" spans="7:7" x14ac:dyDescent="0.2">
      <c r="G138" s="231"/>
    </row>
    <row r="139" spans="7:7" x14ac:dyDescent="0.2">
      <c r="G139" s="231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401" t="s">
        <v>131</v>
      </c>
      <c r="B1" s="402"/>
      <c r="C1" s="402"/>
      <c r="D1" s="402"/>
      <c r="E1" s="402"/>
      <c r="F1" s="61" t="s">
        <v>130</v>
      </c>
    </row>
    <row r="2" spans="1:6" ht="12.75" x14ac:dyDescent="0.25">
      <c r="A2" s="401" t="s">
        <v>316</v>
      </c>
      <c r="B2" s="402"/>
      <c r="C2" s="402"/>
      <c r="D2" s="402"/>
      <c r="E2" s="402"/>
      <c r="F2" s="61" t="s">
        <v>315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7"/>
      <c r="C4" s="397" t="s">
        <v>314</v>
      </c>
      <c r="D4" s="398"/>
      <c r="E4" s="397" t="s">
        <v>314</v>
      </c>
      <c r="F4" s="398"/>
    </row>
    <row r="5" spans="1:6" ht="12.75" x14ac:dyDescent="0.25">
      <c r="A5" s="136" t="s">
        <v>313</v>
      </c>
      <c r="B5" s="135" t="s">
        <v>312</v>
      </c>
      <c r="C5" s="482" t="s">
        <v>311</v>
      </c>
      <c r="D5" s="483"/>
      <c r="E5" s="482" t="s">
        <v>310</v>
      </c>
      <c r="F5" s="483"/>
    </row>
    <row r="6" spans="1:6" x14ac:dyDescent="0.25">
      <c r="A6" s="101"/>
      <c r="B6" s="65"/>
      <c r="C6" s="101" t="s">
        <v>75</v>
      </c>
      <c r="D6" s="101" t="s">
        <v>74</v>
      </c>
      <c r="E6" s="101" t="s">
        <v>75</v>
      </c>
      <c r="F6" s="101" t="s">
        <v>74</v>
      </c>
    </row>
    <row r="7" spans="1:6" x14ac:dyDescent="0.25">
      <c r="A7" s="128" t="s">
        <v>309</v>
      </c>
      <c r="B7" s="59" t="s">
        <v>308</v>
      </c>
      <c r="C7" s="43">
        <f>SUM(C8:C17)</f>
        <v>0</v>
      </c>
      <c r="D7" s="124">
        <f>SUM(D8:D17)</f>
        <v>0</v>
      </c>
      <c r="E7" s="43">
        <f>SUM(E8:E17)</f>
        <v>3293112584</v>
      </c>
      <c r="F7" s="43">
        <f>SUM(F8:F17)</f>
        <v>3276856587</v>
      </c>
    </row>
    <row r="8" spans="1:6" x14ac:dyDescent="0.25">
      <c r="A8" s="132" t="s">
        <v>307</v>
      </c>
      <c r="B8" s="40" t="s">
        <v>306</v>
      </c>
      <c r="C8" s="39">
        <v>0</v>
      </c>
      <c r="D8" s="131">
        <v>0</v>
      </c>
      <c r="E8" s="39">
        <v>1076609398</v>
      </c>
      <c r="F8" s="39">
        <v>2717062067</v>
      </c>
    </row>
    <row r="9" spans="1:6" x14ac:dyDescent="0.25">
      <c r="A9" s="132" t="s">
        <v>305</v>
      </c>
      <c r="B9" s="40" t="s">
        <v>304</v>
      </c>
      <c r="C9" s="39">
        <v>0</v>
      </c>
      <c r="D9" s="131">
        <v>0</v>
      </c>
      <c r="E9" s="39">
        <v>38033793</v>
      </c>
      <c r="F9" s="39">
        <v>36885488</v>
      </c>
    </row>
    <row r="10" spans="1:6" x14ac:dyDescent="0.25">
      <c r="A10" s="132" t="s">
        <v>303</v>
      </c>
      <c r="B10" s="40" t="s">
        <v>302</v>
      </c>
      <c r="C10" s="39">
        <v>0</v>
      </c>
      <c r="D10" s="131">
        <v>0</v>
      </c>
      <c r="E10" s="39">
        <v>375698262</v>
      </c>
      <c r="F10" s="39">
        <v>49500000</v>
      </c>
    </row>
    <row r="11" spans="1:6" x14ac:dyDescent="0.25">
      <c r="A11" s="132" t="s">
        <v>301</v>
      </c>
      <c r="B11" s="40" t="s">
        <v>300</v>
      </c>
      <c r="C11" s="39">
        <v>0</v>
      </c>
      <c r="D11" s="131">
        <v>0</v>
      </c>
      <c r="E11" s="39">
        <v>229681442</v>
      </c>
      <c r="F11" s="39">
        <v>32000000</v>
      </c>
    </row>
    <row r="12" spans="1:6" x14ac:dyDescent="0.25">
      <c r="A12" s="132" t="s">
        <v>299</v>
      </c>
      <c r="B12" s="40" t="s">
        <v>298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25">
      <c r="A13" s="132" t="s">
        <v>297</v>
      </c>
      <c r="B13" s="40" t="s">
        <v>296</v>
      </c>
      <c r="C13" s="39">
        <v>0</v>
      </c>
      <c r="D13" s="131">
        <v>0</v>
      </c>
      <c r="E13" s="39">
        <v>394095424</v>
      </c>
      <c r="F13" s="39">
        <v>243841323</v>
      </c>
    </row>
    <row r="14" spans="1:6" x14ac:dyDescent="0.25">
      <c r="A14" s="132" t="s">
        <v>295</v>
      </c>
      <c r="B14" s="40" t="s">
        <v>294</v>
      </c>
      <c r="C14" s="39">
        <v>0</v>
      </c>
      <c r="D14" s="131">
        <v>0</v>
      </c>
      <c r="E14" s="39">
        <v>79566622</v>
      </c>
      <c r="F14" s="39">
        <v>7159905</v>
      </c>
    </row>
    <row r="15" spans="1:6" x14ac:dyDescent="0.25">
      <c r="A15" s="132" t="s">
        <v>293</v>
      </c>
      <c r="B15" s="40" t="s">
        <v>292</v>
      </c>
      <c r="C15" s="39">
        <v>0</v>
      </c>
      <c r="D15" s="131">
        <v>0</v>
      </c>
      <c r="E15" s="39">
        <v>102033920</v>
      </c>
      <c r="F15" s="39">
        <v>4300000</v>
      </c>
    </row>
    <row r="16" spans="1:6" x14ac:dyDescent="0.25">
      <c r="A16" s="132" t="s">
        <v>291</v>
      </c>
      <c r="B16" s="40" t="s">
        <v>290</v>
      </c>
      <c r="C16" s="39">
        <v>0</v>
      </c>
      <c r="D16" s="131">
        <v>0</v>
      </c>
      <c r="E16" s="39">
        <v>718703493</v>
      </c>
      <c r="F16" s="39">
        <v>175677804</v>
      </c>
    </row>
    <row r="17" spans="1:6" x14ac:dyDescent="0.25">
      <c r="A17" s="134" t="s">
        <v>289</v>
      </c>
      <c r="B17" s="103" t="s">
        <v>288</v>
      </c>
      <c r="C17" s="102">
        <v>0</v>
      </c>
      <c r="D17" s="133">
        <v>0</v>
      </c>
      <c r="E17" s="102">
        <v>278690230</v>
      </c>
      <c r="F17" s="102">
        <v>10430000</v>
      </c>
    </row>
    <row r="18" spans="1:6" x14ac:dyDescent="0.25">
      <c r="A18" s="128" t="s">
        <v>287</v>
      </c>
      <c r="B18" s="59" t="s">
        <v>286</v>
      </c>
      <c r="C18" s="124">
        <f>SUM(C19:C25)</f>
        <v>0</v>
      </c>
      <c r="D18" s="124">
        <f>SUM(D19:D25)</f>
        <v>0</v>
      </c>
      <c r="E18" s="43">
        <f>SUM(E19:E25)</f>
        <v>0</v>
      </c>
      <c r="F18" s="43">
        <f>SUM(F19:F25)</f>
        <v>52696897</v>
      </c>
    </row>
    <row r="19" spans="1:6" x14ac:dyDescent="0.25">
      <c r="A19" s="132" t="s">
        <v>285</v>
      </c>
      <c r="B19" s="40" t="s">
        <v>284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25">
      <c r="A20" s="132" t="s">
        <v>283</v>
      </c>
      <c r="B20" s="40" t="s">
        <v>184</v>
      </c>
      <c r="C20" s="131">
        <v>0</v>
      </c>
      <c r="D20" s="131">
        <v>0</v>
      </c>
      <c r="E20" s="39">
        <v>0</v>
      </c>
      <c r="F20" s="39">
        <v>0</v>
      </c>
    </row>
    <row r="21" spans="1:6" x14ac:dyDescent="0.25">
      <c r="A21" s="132" t="s">
        <v>282</v>
      </c>
      <c r="B21" s="40" t="s">
        <v>281</v>
      </c>
      <c r="C21" s="131">
        <v>0</v>
      </c>
      <c r="D21" s="131">
        <v>0</v>
      </c>
      <c r="E21" s="39">
        <v>0</v>
      </c>
      <c r="F21" s="39">
        <v>52696897</v>
      </c>
    </row>
    <row r="22" spans="1:6" x14ac:dyDescent="0.25">
      <c r="A22" s="132" t="s">
        <v>280</v>
      </c>
      <c r="B22" s="40" t="s">
        <v>279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25">
      <c r="A23" s="132" t="s">
        <v>278</v>
      </c>
      <c r="B23" s="40" t="s">
        <v>277</v>
      </c>
      <c r="C23" s="131">
        <v>0</v>
      </c>
      <c r="D23" s="131">
        <v>0</v>
      </c>
      <c r="E23" s="39">
        <v>0</v>
      </c>
      <c r="F23" s="39">
        <v>0</v>
      </c>
    </row>
    <row r="24" spans="1:6" x14ac:dyDescent="0.25">
      <c r="A24" s="132" t="s">
        <v>276</v>
      </c>
      <c r="B24" s="40" t="s">
        <v>275</v>
      </c>
      <c r="C24" s="131">
        <v>0</v>
      </c>
      <c r="D24" s="131">
        <v>0</v>
      </c>
      <c r="E24" s="39">
        <v>0</v>
      </c>
      <c r="F24" s="39">
        <v>0</v>
      </c>
    </row>
    <row r="25" spans="1:6" x14ac:dyDescent="0.25">
      <c r="A25" s="130" t="s">
        <v>274</v>
      </c>
      <c r="B25" s="106" t="s">
        <v>273</v>
      </c>
      <c r="C25" s="129">
        <v>0</v>
      </c>
      <c r="D25" s="129">
        <v>0</v>
      </c>
      <c r="E25" s="105">
        <v>0</v>
      </c>
      <c r="F25" s="105">
        <v>0</v>
      </c>
    </row>
    <row r="26" spans="1:6" x14ac:dyDescent="0.25">
      <c r="A26" s="128" t="s">
        <v>272</v>
      </c>
      <c r="B26" s="59" t="s">
        <v>271</v>
      </c>
      <c r="C26" s="43">
        <v>0</v>
      </c>
      <c r="D26" s="124">
        <v>0</v>
      </c>
      <c r="E26" s="43">
        <v>0</v>
      </c>
      <c r="F26" s="124">
        <v>0</v>
      </c>
    </row>
    <row r="27" spans="1:6" x14ac:dyDescent="0.25">
      <c r="A27" s="127" t="s">
        <v>270</v>
      </c>
      <c r="B27" s="126" t="s">
        <v>126</v>
      </c>
      <c r="C27" s="125">
        <v>0</v>
      </c>
      <c r="D27" s="125">
        <v>0</v>
      </c>
      <c r="E27" s="54">
        <v>36440900</v>
      </c>
      <c r="F27" s="125">
        <v>0</v>
      </c>
    </row>
    <row r="28" spans="1:6" ht="12.75" x14ac:dyDescent="0.25">
      <c r="A28" s="480" t="s">
        <v>269</v>
      </c>
      <c r="B28" s="481"/>
      <c r="C28" s="43">
        <f>C27+C26+C18+C7</f>
        <v>0</v>
      </c>
      <c r="D28" s="124">
        <f>D27+D26+D18+D7</f>
        <v>0</v>
      </c>
      <c r="E28" s="43">
        <f>E27+E26+E18+E7</f>
        <v>3329553484</v>
      </c>
      <c r="F28" s="43">
        <f>F27+F26+F18+F7</f>
        <v>3329553484</v>
      </c>
    </row>
    <row r="29" spans="1:6" ht="9.9499999999999993" customHeight="1" x14ac:dyDescent="0.25">
      <c r="A29" s="479" t="s">
        <v>268</v>
      </c>
      <c r="B29" s="479"/>
      <c r="C29" s="479"/>
      <c r="D29" s="479"/>
      <c r="E29" s="479"/>
      <c r="F29" s="479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16" workbookViewId="0">
      <selection activeCell="A65" sqref="A65:F65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488" t="s">
        <v>131</v>
      </c>
      <c r="B1" s="489"/>
      <c r="C1" s="489"/>
      <c r="D1" s="489"/>
      <c r="E1" s="489"/>
      <c r="F1" s="489"/>
      <c r="G1" s="489"/>
      <c r="H1" s="489"/>
      <c r="I1" s="123" t="s">
        <v>130</v>
      </c>
    </row>
    <row r="2" spans="1:9" s="25" customFormat="1" ht="12.75" x14ac:dyDescent="0.25">
      <c r="A2" s="490" t="s">
        <v>183</v>
      </c>
      <c r="B2" s="491"/>
      <c r="C2" s="491"/>
      <c r="D2" s="491"/>
      <c r="E2" s="491"/>
      <c r="F2" s="491"/>
      <c r="G2" s="491"/>
      <c r="H2" s="491"/>
      <c r="I2" s="118" t="s">
        <v>267</v>
      </c>
    </row>
    <row r="3" spans="1:9" s="25" customFormat="1" ht="12.75" x14ac:dyDescent="0.25">
      <c r="A3" s="492" t="s">
        <v>181</v>
      </c>
      <c r="B3" s="493"/>
      <c r="C3" s="493"/>
      <c r="D3" s="493"/>
      <c r="E3" s="493"/>
      <c r="F3" s="493"/>
      <c r="G3" s="493"/>
      <c r="H3" s="493"/>
      <c r="I3" s="65"/>
    </row>
    <row r="4" spans="1:9" s="25" customFormat="1" x14ac:dyDescent="0.25"/>
    <row r="5" spans="1:9" s="25" customFormat="1" ht="12.75" x14ac:dyDescent="0.25">
      <c r="A5" s="494" t="s">
        <v>266</v>
      </c>
      <c r="B5" s="495"/>
      <c r="C5" s="495"/>
      <c r="D5" s="495"/>
      <c r="E5" s="495"/>
      <c r="F5" s="495"/>
      <c r="G5" s="495"/>
      <c r="H5" s="122" t="s">
        <v>179</v>
      </c>
      <c r="I5" s="121">
        <v>0</v>
      </c>
    </row>
    <row r="6" spans="1:9" s="112" customFormat="1" ht="9" x14ac:dyDescent="0.25">
      <c r="A6" s="114" t="s">
        <v>73</v>
      </c>
      <c r="B6" s="114"/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20">
        <v>8</v>
      </c>
      <c r="I6" s="120" t="s">
        <v>89</v>
      </c>
    </row>
    <row r="7" spans="1:9" s="112" customFormat="1" ht="36" x14ac:dyDescent="0.25">
      <c r="A7" s="113" t="s">
        <v>172</v>
      </c>
      <c r="B7" s="113" t="s">
        <v>1</v>
      </c>
      <c r="C7" s="113" t="s">
        <v>265</v>
      </c>
      <c r="D7" s="113" t="s">
        <v>264</v>
      </c>
      <c r="E7" s="113" t="s">
        <v>263</v>
      </c>
      <c r="F7" s="113" t="s">
        <v>262</v>
      </c>
      <c r="G7" s="113" t="s">
        <v>261</v>
      </c>
      <c r="H7" s="113" t="s">
        <v>187</v>
      </c>
      <c r="I7" s="113" t="s">
        <v>167</v>
      </c>
    </row>
    <row r="8" spans="1:9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09">
        <f t="shared" ref="I8:I39" si="0">SUM(C8:H8)</f>
        <v>0</v>
      </c>
    </row>
    <row r="9" spans="1:9" ht="12.75" x14ac:dyDescent="0.25">
      <c r="A9" s="486" t="s">
        <v>119</v>
      </c>
      <c r="B9" s="487"/>
      <c r="C9" s="58">
        <v>0</v>
      </c>
      <c r="D9" s="58">
        <v>618022716</v>
      </c>
      <c r="E9" s="58">
        <v>237302024</v>
      </c>
      <c r="F9" s="58">
        <v>8676800</v>
      </c>
      <c r="G9" s="58">
        <v>6040000</v>
      </c>
      <c r="H9" s="58">
        <v>206567858</v>
      </c>
      <c r="I9" s="58">
        <f t="shared" si="0"/>
        <v>1076609398</v>
      </c>
    </row>
    <row r="10" spans="1:9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2.75" x14ac:dyDescent="0.25">
      <c r="A11" s="484" t="s">
        <v>164</v>
      </c>
      <c r="B11" s="485"/>
      <c r="C11" s="102">
        <v>0</v>
      </c>
      <c r="D11" s="102">
        <v>618022716</v>
      </c>
      <c r="E11" s="102">
        <v>237302024</v>
      </c>
      <c r="F11" s="102">
        <v>8676800</v>
      </c>
      <c r="G11" s="102">
        <v>6040000</v>
      </c>
      <c r="H11" s="102">
        <v>206567858</v>
      </c>
      <c r="I11" s="102">
        <f t="shared" si="0"/>
        <v>1076609398</v>
      </c>
    </row>
    <row r="12" spans="1:9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09">
        <f t="shared" si="0"/>
        <v>0</v>
      </c>
    </row>
    <row r="13" spans="1:9" ht="12.75" x14ac:dyDescent="0.25">
      <c r="A13" s="486" t="s">
        <v>119</v>
      </c>
      <c r="B13" s="487"/>
      <c r="C13" s="58">
        <v>183188305</v>
      </c>
      <c r="D13" s="58">
        <v>2141373762</v>
      </c>
      <c r="E13" s="58">
        <v>3000000</v>
      </c>
      <c r="F13" s="58">
        <v>0</v>
      </c>
      <c r="G13" s="58">
        <v>0</v>
      </c>
      <c r="H13" s="58">
        <v>389500000</v>
      </c>
      <c r="I13" s="58">
        <f t="shared" si="0"/>
        <v>2717062067</v>
      </c>
    </row>
    <row r="14" spans="1:9" ht="12.75" x14ac:dyDescent="0.25">
      <c r="A14" s="484" t="s">
        <v>162</v>
      </c>
      <c r="B14" s="485"/>
      <c r="C14" s="102">
        <v>183188305</v>
      </c>
      <c r="D14" s="102">
        <v>2141373762</v>
      </c>
      <c r="E14" s="102">
        <v>3000000</v>
      </c>
      <c r="F14" s="102">
        <v>0</v>
      </c>
      <c r="G14" s="102">
        <v>0</v>
      </c>
      <c r="H14" s="102">
        <v>389500000</v>
      </c>
      <c r="I14" s="102">
        <f t="shared" si="0"/>
        <v>2717062067</v>
      </c>
    </row>
    <row r="15" spans="1:9" x14ac:dyDescent="0.25">
      <c r="A15" s="111"/>
      <c r="B15" s="110"/>
      <c r="C15" s="109"/>
      <c r="D15" s="109"/>
      <c r="E15" s="109"/>
      <c r="F15" s="109"/>
      <c r="G15" s="109"/>
      <c r="H15" s="109"/>
      <c r="I15" s="109">
        <f t="shared" si="0"/>
        <v>0</v>
      </c>
    </row>
    <row r="16" spans="1:9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09">
        <f t="shared" si="0"/>
        <v>0</v>
      </c>
    </row>
    <row r="17" spans="1:9" ht="12.75" x14ac:dyDescent="0.25">
      <c r="A17" s="486" t="s">
        <v>75</v>
      </c>
      <c r="B17" s="487"/>
      <c r="C17" s="58">
        <v>0</v>
      </c>
      <c r="D17" s="58">
        <v>618022716</v>
      </c>
      <c r="E17" s="58">
        <v>237302024</v>
      </c>
      <c r="F17" s="58">
        <v>8676800</v>
      </c>
      <c r="G17" s="58">
        <v>6040000</v>
      </c>
      <c r="H17" s="58">
        <v>206567858</v>
      </c>
      <c r="I17" s="58">
        <f t="shared" si="0"/>
        <v>1076609398</v>
      </c>
    </row>
    <row r="18" spans="1:9" ht="18" x14ac:dyDescent="0.25">
      <c r="A18" s="104">
        <v>602</v>
      </c>
      <c r="B18" s="108" t="s">
        <v>260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35000000</v>
      </c>
      <c r="I18" s="97">
        <f t="shared" si="0"/>
        <v>35000000</v>
      </c>
    </row>
    <row r="19" spans="1:9" ht="18" x14ac:dyDescent="0.25">
      <c r="A19" s="104">
        <v>606</v>
      </c>
      <c r="B19" s="108" t="s">
        <v>160</v>
      </c>
      <c r="C19" s="97">
        <v>0</v>
      </c>
      <c r="D19" s="97">
        <v>6260000</v>
      </c>
      <c r="E19" s="97">
        <v>5250000</v>
      </c>
      <c r="F19" s="97">
        <v>0</v>
      </c>
      <c r="G19" s="97">
        <v>0</v>
      </c>
      <c r="H19" s="97">
        <v>9835000</v>
      </c>
      <c r="I19" s="97">
        <f t="shared" si="0"/>
        <v>21345000</v>
      </c>
    </row>
    <row r="20" spans="1:9" x14ac:dyDescent="0.25">
      <c r="A20" s="104">
        <v>613</v>
      </c>
      <c r="B20" s="108" t="s">
        <v>159</v>
      </c>
      <c r="C20" s="97">
        <v>0</v>
      </c>
      <c r="D20" s="97">
        <v>1000000</v>
      </c>
      <c r="E20" s="97">
        <v>100000</v>
      </c>
      <c r="F20" s="97">
        <v>0</v>
      </c>
      <c r="G20" s="97">
        <v>0</v>
      </c>
      <c r="H20" s="97">
        <v>2912000</v>
      </c>
      <c r="I20" s="97">
        <f t="shared" si="0"/>
        <v>4012000</v>
      </c>
    </row>
    <row r="21" spans="1:9" x14ac:dyDescent="0.25">
      <c r="A21" s="104">
        <v>614</v>
      </c>
      <c r="B21" s="108" t="s">
        <v>259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100000</v>
      </c>
      <c r="I21" s="97">
        <f t="shared" si="0"/>
        <v>100000</v>
      </c>
    </row>
    <row r="22" spans="1:9" x14ac:dyDescent="0.25">
      <c r="A22" s="104">
        <v>615</v>
      </c>
      <c r="B22" s="108" t="s">
        <v>158</v>
      </c>
      <c r="C22" s="97">
        <v>0</v>
      </c>
      <c r="D22" s="97">
        <v>4970000</v>
      </c>
      <c r="E22" s="97">
        <v>1030000</v>
      </c>
      <c r="F22" s="97">
        <v>0</v>
      </c>
      <c r="G22" s="97">
        <v>0</v>
      </c>
      <c r="H22" s="97">
        <v>10219114</v>
      </c>
      <c r="I22" s="97">
        <f t="shared" si="0"/>
        <v>16219114</v>
      </c>
    </row>
    <row r="23" spans="1:9" x14ac:dyDescent="0.25">
      <c r="A23" s="104">
        <v>616</v>
      </c>
      <c r="B23" s="108" t="s">
        <v>186</v>
      </c>
      <c r="C23" s="97">
        <v>0</v>
      </c>
      <c r="D23" s="97">
        <v>12910000</v>
      </c>
      <c r="E23" s="97">
        <v>0</v>
      </c>
      <c r="F23" s="97">
        <v>0</v>
      </c>
      <c r="G23" s="97">
        <v>0</v>
      </c>
      <c r="H23" s="97">
        <v>0</v>
      </c>
      <c r="I23" s="97">
        <f t="shared" si="0"/>
        <v>12910000</v>
      </c>
    </row>
    <row r="24" spans="1:9" x14ac:dyDescent="0.25">
      <c r="A24" s="104">
        <v>618</v>
      </c>
      <c r="B24" s="108" t="s">
        <v>157</v>
      </c>
      <c r="C24" s="97">
        <v>0</v>
      </c>
      <c r="D24" s="97">
        <v>3080000</v>
      </c>
      <c r="E24" s="97">
        <v>0</v>
      </c>
      <c r="F24" s="97">
        <v>0</v>
      </c>
      <c r="G24" s="97">
        <v>0</v>
      </c>
      <c r="H24" s="97">
        <v>120000</v>
      </c>
      <c r="I24" s="97">
        <f t="shared" si="0"/>
        <v>3200000</v>
      </c>
    </row>
    <row r="25" spans="1:9" ht="18" x14ac:dyDescent="0.25">
      <c r="A25" s="104">
        <v>622</v>
      </c>
      <c r="B25" s="108" t="s">
        <v>156</v>
      </c>
      <c r="C25" s="97">
        <v>0</v>
      </c>
      <c r="D25" s="97">
        <v>15250000</v>
      </c>
      <c r="E25" s="97">
        <v>0</v>
      </c>
      <c r="F25" s="97">
        <v>0</v>
      </c>
      <c r="G25" s="97">
        <v>0</v>
      </c>
      <c r="H25" s="97">
        <v>0</v>
      </c>
      <c r="I25" s="97">
        <f t="shared" si="0"/>
        <v>15250000</v>
      </c>
    </row>
    <row r="26" spans="1:9" ht="18" x14ac:dyDescent="0.25">
      <c r="A26" s="104">
        <v>623</v>
      </c>
      <c r="B26" s="108" t="s">
        <v>155</v>
      </c>
      <c r="C26" s="97">
        <v>0</v>
      </c>
      <c r="D26" s="97">
        <v>4020000</v>
      </c>
      <c r="E26" s="97">
        <v>5100000</v>
      </c>
      <c r="F26" s="97">
        <v>0</v>
      </c>
      <c r="G26" s="97">
        <v>0</v>
      </c>
      <c r="H26" s="97">
        <v>370000</v>
      </c>
      <c r="I26" s="97">
        <f t="shared" si="0"/>
        <v>9490000</v>
      </c>
    </row>
    <row r="27" spans="1:9" ht="18" x14ac:dyDescent="0.25">
      <c r="A27" s="104">
        <v>624</v>
      </c>
      <c r="B27" s="108" t="s">
        <v>154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2400000</v>
      </c>
      <c r="I27" s="97">
        <f t="shared" si="0"/>
        <v>2400000</v>
      </c>
    </row>
    <row r="28" spans="1:9" x14ac:dyDescent="0.25">
      <c r="A28" s="104">
        <v>625</v>
      </c>
      <c r="B28" s="108" t="s">
        <v>153</v>
      </c>
      <c r="C28" s="97">
        <v>0</v>
      </c>
      <c r="D28" s="97">
        <v>14300000</v>
      </c>
      <c r="E28" s="97">
        <v>13500000</v>
      </c>
      <c r="F28" s="97">
        <v>1476800</v>
      </c>
      <c r="G28" s="97">
        <v>0</v>
      </c>
      <c r="H28" s="97">
        <v>150000</v>
      </c>
      <c r="I28" s="97">
        <f t="shared" si="0"/>
        <v>29426800</v>
      </c>
    </row>
    <row r="29" spans="1:9" ht="18" x14ac:dyDescent="0.25">
      <c r="A29" s="104">
        <v>626</v>
      </c>
      <c r="B29" s="108" t="s">
        <v>152</v>
      </c>
      <c r="C29" s="97">
        <v>0</v>
      </c>
      <c r="D29" s="97">
        <v>1915000</v>
      </c>
      <c r="E29" s="97">
        <v>5000000</v>
      </c>
      <c r="F29" s="97">
        <v>0</v>
      </c>
      <c r="G29" s="97">
        <v>0</v>
      </c>
      <c r="H29" s="97">
        <v>4075000</v>
      </c>
      <c r="I29" s="97">
        <f t="shared" si="0"/>
        <v>10990000</v>
      </c>
    </row>
    <row r="30" spans="1:9" x14ac:dyDescent="0.25">
      <c r="A30" s="104">
        <v>628</v>
      </c>
      <c r="B30" s="108" t="s">
        <v>157</v>
      </c>
      <c r="C30" s="97">
        <v>0</v>
      </c>
      <c r="D30" s="97">
        <v>0</v>
      </c>
      <c r="E30" s="97">
        <v>4500000</v>
      </c>
      <c r="F30" s="97">
        <v>0</v>
      </c>
      <c r="G30" s="97">
        <v>0</v>
      </c>
      <c r="H30" s="97">
        <v>0</v>
      </c>
      <c r="I30" s="97">
        <f t="shared" si="0"/>
        <v>4500000</v>
      </c>
    </row>
    <row r="31" spans="1:9" ht="18" x14ac:dyDescent="0.25">
      <c r="A31" s="104">
        <v>635</v>
      </c>
      <c r="B31" s="108" t="s">
        <v>185</v>
      </c>
      <c r="C31" s="97">
        <v>0</v>
      </c>
      <c r="D31" s="97">
        <v>300000</v>
      </c>
      <c r="E31" s="97">
        <v>0</v>
      </c>
      <c r="F31" s="97">
        <v>0</v>
      </c>
      <c r="G31" s="97">
        <v>0</v>
      </c>
      <c r="H31" s="97">
        <v>0</v>
      </c>
      <c r="I31" s="97">
        <f t="shared" si="0"/>
        <v>300000</v>
      </c>
    </row>
    <row r="32" spans="1:9" x14ac:dyDescent="0.25">
      <c r="A32" s="104">
        <v>641</v>
      </c>
      <c r="B32" s="108" t="s">
        <v>151</v>
      </c>
      <c r="C32" s="97">
        <v>0</v>
      </c>
      <c r="D32" s="97">
        <v>215404218</v>
      </c>
      <c r="E32" s="97">
        <v>76426587</v>
      </c>
      <c r="F32" s="97">
        <v>0</v>
      </c>
      <c r="G32" s="97">
        <v>0</v>
      </c>
      <c r="H32" s="97">
        <v>105486253</v>
      </c>
      <c r="I32" s="97">
        <f t="shared" si="0"/>
        <v>397317058</v>
      </c>
    </row>
    <row r="33" spans="1:9" ht="18" x14ac:dyDescent="0.25">
      <c r="A33" s="104">
        <v>645</v>
      </c>
      <c r="B33" s="108" t="s">
        <v>150</v>
      </c>
      <c r="C33" s="97">
        <v>0</v>
      </c>
      <c r="D33" s="97">
        <v>46978297</v>
      </c>
      <c r="E33" s="97">
        <v>13144003</v>
      </c>
      <c r="F33" s="97">
        <v>0</v>
      </c>
      <c r="G33" s="97">
        <v>0</v>
      </c>
      <c r="H33" s="97">
        <v>34650491</v>
      </c>
      <c r="I33" s="97">
        <f t="shared" si="0"/>
        <v>94772791</v>
      </c>
    </row>
    <row r="34" spans="1:9" x14ac:dyDescent="0.25">
      <c r="A34" s="104">
        <v>648</v>
      </c>
      <c r="B34" s="108" t="s">
        <v>258</v>
      </c>
      <c r="C34" s="97">
        <v>0</v>
      </c>
      <c r="D34" s="97">
        <v>52838072</v>
      </c>
      <c r="E34" s="97">
        <v>0</v>
      </c>
      <c r="F34" s="97">
        <v>0</v>
      </c>
      <c r="G34" s="97">
        <v>0</v>
      </c>
      <c r="H34" s="97">
        <v>0</v>
      </c>
      <c r="I34" s="97">
        <f t="shared" si="0"/>
        <v>52838072</v>
      </c>
    </row>
    <row r="35" spans="1:9" x14ac:dyDescent="0.25">
      <c r="A35" s="104">
        <v>651</v>
      </c>
      <c r="B35" s="108" t="s">
        <v>149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250000</v>
      </c>
      <c r="I35" s="97">
        <f t="shared" si="0"/>
        <v>250000</v>
      </c>
    </row>
    <row r="36" spans="1:9" x14ac:dyDescent="0.25">
      <c r="A36" s="104">
        <v>652</v>
      </c>
      <c r="B36" s="108" t="s">
        <v>214</v>
      </c>
      <c r="C36" s="97">
        <v>0</v>
      </c>
      <c r="D36" s="97">
        <v>0</v>
      </c>
      <c r="E36" s="97">
        <v>200000</v>
      </c>
      <c r="F36" s="97">
        <v>0</v>
      </c>
      <c r="G36" s="97">
        <v>0</v>
      </c>
      <c r="H36" s="97">
        <v>0</v>
      </c>
      <c r="I36" s="97">
        <f t="shared" si="0"/>
        <v>200000</v>
      </c>
    </row>
    <row r="37" spans="1:9" ht="18" x14ac:dyDescent="0.25">
      <c r="A37" s="104">
        <v>653</v>
      </c>
      <c r="B37" s="108" t="s">
        <v>257</v>
      </c>
      <c r="C37" s="97">
        <v>0</v>
      </c>
      <c r="D37" s="97">
        <v>1000000</v>
      </c>
      <c r="E37" s="97">
        <v>103231434</v>
      </c>
      <c r="F37" s="97">
        <v>7200000</v>
      </c>
      <c r="G37" s="97">
        <v>0</v>
      </c>
      <c r="H37" s="97">
        <v>0</v>
      </c>
      <c r="I37" s="97">
        <f t="shared" si="0"/>
        <v>111431434</v>
      </c>
    </row>
    <row r="38" spans="1:9" x14ac:dyDescent="0.25">
      <c r="A38" s="104">
        <v>655</v>
      </c>
      <c r="B38" s="108" t="s">
        <v>256</v>
      </c>
      <c r="C38" s="97">
        <v>0</v>
      </c>
      <c r="D38" s="97">
        <v>0</v>
      </c>
      <c r="E38" s="97">
        <v>0</v>
      </c>
      <c r="F38" s="97">
        <v>0</v>
      </c>
      <c r="G38" s="97">
        <v>6040000</v>
      </c>
      <c r="H38" s="97">
        <v>0</v>
      </c>
      <c r="I38" s="97">
        <f t="shared" si="0"/>
        <v>6040000</v>
      </c>
    </row>
    <row r="39" spans="1:9" x14ac:dyDescent="0.25">
      <c r="A39" s="104">
        <v>656</v>
      </c>
      <c r="B39" s="108" t="s">
        <v>139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1000000</v>
      </c>
      <c r="I39" s="97">
        <f t="shared" si="0"/>
        <v>1000000</v>
      </c>
    </row>
    <row r="40" spans="1:9" x14ac:dyDescent="0.25">
      <c r="A40" s="104">
        <v>657</v>
      </c>
      <c r="B40" s="108" t="s">
        <v>213</v>
      </c>
      <c r="C40" s="97">
        <v>0</v>
      </c>
      <c r="D40" s="97">
        <v>0</v>
      </c>
      <c r="E40" s="97">
        <v>9820000</v>
      </c>
      <c r="F40" s="97">
        <v>0</v>
      </c>
      <c r="G40" s="97">
        <v>0</v>
      </c>
      <c r="H40" s="97">
        <v>0</v>
      </c>
      <c r="I40" s="97">
        <f t="shared" ref="I40:I62" si="1">SUM(C40:H40)</f>
        <v>9820000</v>
      </c>
    </row>
    <row r="41" spans="1:9" x14ac:dyDescent="0.25">
      <c r="A41" s="104">
        <v>661</v>
      </c>
      <c r="B41" s="108" t="s">
        <v>255</v>
      </c>
      <c r="C41" s="97">
        <v>0</v>
      </c>
      <c r="D41" s="97">
        <v>300000</v>
      </c>
      <c r="E41" s="97">
        <v>0</v>
      </c>
      <c r="F41" s="97">
        <v>0</v>
      </c>
      <c r="G41" s="97">
        <v>0</v>
      </c>
      <c r="H41" s="97">
        <v>0</v>
      </c>
      <c r="I41" s="97">
        <f t="shared" si="1"/>
        <v>300000</v>
      </c>
    </row>
    <row r="42" spans="1:9" x14ac:dyDescent="0.25">
      <c r="A42" s="104">
        <v>668</v>
      </c>
      <c r="B42" s="108" t="s">
        <v>254</v>
      </c>
      <c r="C42" s="97">
        <v>0</v>
      </c>
      <c r="D42" s="97">
        <v>70000</v>
      </c>
      <c r="E42" s="97">
        <v>0</v>
      </c>
      <c r="F42" s="97">
        <v>0</v>
      </c>
      <c r="G42" s="97">
        <v>0</v>
      </c>
      <c r="H42" s="97">
        <v>0</v>
      </c>
      <c r="I42" s="97">
        <f t="shared" si="1"/>
        <v>70000</v>
      </c>
    </row>
    <row r="43" spans="1:9" ht="18" x14ac:dyDescent="0.25">
      <c r="A43" s="104">
        <v>673</v>
      </c>
      <c r="B43" s="108" t="s">
        <v>253</v>
      </c>
      <c r="C43" s="97">
        <v>0</v>
      </c>
      <c r="D43" s="97">
        <v>2131669</v>
      </c>
      <c r="E43" s="97">
        <v>0</v>
      </c>
      <c r="F43" s="97">
        <v>0</v>
      </c>
      <c r="G43" s="97">
        <v>0</v>
      </c>
      <c r="H43" s="97">
        <v>0</v>
      </c>
      <c r="I43" s="97">
        <f t="shared" si="1"/>
        <v>2131669</v>
      </c>
    </row>
    <row r="44" spans="1:9" x14ac:dyDescent="0.25">
      <c r="A44" s="104">
        <v>678</v>
      </c>
      <c r="B44" s="108" t="s">
        <v>252</v>
      </c>
      <c r="C44" s="97">
        <v>0</v>
      </c>
      <c r="D44" s="97">
        <v>235295460</v>
      </c>
      <c r="E44" s="97">
        <v>0</v>
      </c>
      <c r="F44" s="97">
        <v>0</v>
      </c>
      <c r="G44" s="97">
        <v>0</v>
      </c>
      <c r="H44" s="97">
        <v>0</v>
      </c>
      <c r="I44" s="97">
        <f t="shared" si="1"/>
        <v>235295460</v>
      </c>
    </row>
    <row r="45" spans="1:9" x14ac:dyDescent="0.25">
      <c r="A45" s="104"/>
      <c r="B45" s="108"/>
      <c r="C45" s="97"/>
      <c r="D45" s="97"/>
      <c r="E45" s="97"/>
      <c r="F45" s="97"/>
      <c r="G45" s="97"/>
      <c r="H45" s="97"/>
      <c r="I45" s="97">
        <f t="shared" si="1"/>
        <v>0</v>
      </c>
    </row>
    <row r="46" spans="1:9" ht="12.75" x14ac:dyDescent="0.25">
      <c r="A46" s="496" t="s">
        <v>74</v>
      </c>
      <c r="B46" s="497"/>
      <c r="C46" s="43">
        <v>183188305</v>
      </c>
      <c r="D46" s="43">
        <v>2141373762</v>
      </c>
      <c r="E46" s="43">
        <v>3000000</v>
      </c>
      <c r="F46" s="43">
        <v>0</v>
      </c>
      <c r="G46" s="43">
        <v>0</v>
      </c>
      <c r="H46" s="43">
        <v>389500000</v>
      </c>
      <c r="I46" s="43">
        <f t="shared" si="1"/>
        <v>2717062067</v>
      </c>
    </row>
    <row r="47" spans="1:9" x14ac:dyDescent="0.25">
      <c r="A47" s="104">
        <v>641</v>
      </c>
      <c r="B47" s="108" t="s">
        <v>151</v>
      </c>
      <c r="C47" s="97">
        <v>0</v>
      </c>
      <c r="D47" s="97">
        <v>3883688</v>
      </c>
      <c r="E47" s="97">
        <v>0</v>
      </c>
      <c r="F47" s="97">
        <v>0</v>
      </c>
      <c r="G47" s="97">
        <v>0</v>
      </c>
      <c r="H47" s="97">
        <v>0</v>
      </c>
      <c r="I47" s="97">
        <f t="shared" si="1"/>
        <v>3883688</v>
      </c>
    </row>
    <row r="48" spans="1:9" ht="18" x14ac:dyDescent="0.25">
      <c r="A48" s="104">
        <v>703</v>
      </c>
      <c r="B48" s="108" t="s">
        <v>196</v>
      </c>
      <c r="C48" s="97">
        <v>0</v>
      </c>
      <c r="D48" s="97">
        <v>250000</v>
      </c>
      <c r="E48" s="97">
        <v>0</v>
      </c>
      <c r="F48" s="97">
        <v>0</v>
      </c>
      <c r="G48" s="97">
        <v>0</v>
      </c>
      <c r="H48" s="97">
        <v>0</v>
      </c>
      <c r="I48" s="97">
        <f t="shared" si="1"/>
        <v>250000</v>
      </c>
    </row>
    <row r="49" spans="1:9" x14ac:dyDescent="0.25">
      <c r="A49" s="104">
        <v>706</v>
      </c>
      <c r="B49" s="108" t="s">
        <v>195</v>
      </c>
      <c r="C49" s="97">
        <v>0</v>
      </c>
      <c r="D49" s="97">
        <v>2600000</v>
      </c>
      <c r="E49" s="97">
        <v>0</v>
      </c>
      <c r="F49" s="97">
        <v>0</v>
      </c>
      <c r="G49" s="97">
        <v>0</v>
      </c>
      <c r="H49" s="97">
        <v>0</v>
      </c>
      <c r="I49" s="97">
        <f t="shared" si="1"/>
        <v>2600000</v>
      </c>
    </row>
    <row r="50" spans="1:9" x14ac:dyDescent="0.25">
      <c r="A50" s="104">
        <v>708</v>
      </c>
      <c r="B50" s="108" t="s">
        <v>145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305000000</v>
      </c>
      <c r="I50" s="97">
        <f t="shared" si="1"/>
        <v>305000000</v>
      </c>
    </row>
    <row r="51" spans="1:9" x14ac:dyDescent="0.25">
      <c r="A51" s="104">
        <v>731</v>
      </c>
      <c r="B51" s="108" t="s">
        <v>251</v>
      </c>
      <c r="C51" s="97">
        <v>0</v>
      </c>
      <c r="D51" s="97">
        <v>132500000</v>
      </c>
      <c r="E51" s="97">
        <v>0</v>
      </c>
      <c r="F51" s="97">
        <v>0</v>
      </c>
      <c r="G51" s="97">
        <v>0</v>
      </c>
      <c r="H51" s="97">
        <v>46500000</v>
      </c>
      <c r="I51" s="97">
        <f t="shared" si="1"/>
        <v>179000000</v>
      </c>
    </row>
    <row r="52" spans="1:9" x14ac:dyDescent="0.25">
      <c r="A52" s="104">
        <v>732</v>
      </c>
      <c r="B52" s="108" t="s">
        <v>250</v>
      </c>
      <c r="C52" s="97">
        <v>0</v>
      </c>
      <c r="D52" s="97">
        <v>1265500000</v>
      </c>
      <c r="E52" s="97">
        <v>0</v>
      </c>
      <c r="F52" s="97">
        <v>0</v>
      </c>
      <c r="G52" s="97">
        <v>0</v>
      </c>
      <c r="H52" s="97">
        <v>0</v>
      </c>
      <c r="I52" s="97">
        <f t="shared" si="1"/>
        <v>1265500000</v>
      </c>
    </row>
    <row r="53" spans="1:9" x14ac:dyDescent="0.25">
      <c r="A53" s="104">
        <v>733</v>
      </c>
      <c r="B53" s="108" t="s">
        <v>249</v>
      </c>
      <c r="C53" s="97">
        <v>0</v>
      </c>
      <c r="D53" s="97">
        <v>3000000</v>
      </c>
      <c r="E53" s="97">
        <v>0</v>
      </c>
      <c r="F53" s="97">
        <v>0</v>
      </c>
      <c r="G53" s="97">
        <v>0</v>
      </c>
      <c r="H53" s="97">
        <v>0</v>
      </c>
      <c r="I53" s="97">
        <f t="shared" si="1"/>
        <v>3000000</v>
      </c>
    </row>
    <row r="54" spans="1:9" ht="18" x14ac:dyDescent="0.25">
      <c r="A54" s="104">
        <v>734</v>
      </c>
      <c r="B54" s="108" t="s">
        <v>248</v>
      </c>
      <c r="C54" s="97">
        <v>0</v>
      </c>
      <c r="D54" s="97">
        <v>4000000</v>
      </c>
      <c r="E54" s="97">
        <v>0</v>
      </c>
      <c r="F54" s="97">
        <v>0</v>
      </c>
      <c r="G54" s="97">
        <v>0</v>
      </c>
      <c r="H54" s="97">
        <v>0</v>
      </c>
      <c r="I54" s="97">
        <f t="shared" si="1"/>
        <v>4000000</v>
      </c>
    </row>
    <row r="55" spans="1:9" x14ac:dyDescent="0.25">
      <c r="A55" s="104">
        <v>735</v>
      </c>
      <c r="B55" s="108" t="s">
        <v>247</v>
      </c>
      <c r="C55" s="97">
        <v>70000000</v>
      </c>
      <c r="D55" s="97">
        <v>81845500</v>
      </c>
      <c r="E55" s="97">
        <v>0</v>
      </c>
      <c r="F55" s="97">
        <v>0</v>
      </c>
      <c r="G55" s="97">
        <v>0</v>
      </c>
      <c r="H55" s="97">
        <v>8000000</v>
      </c>
      <c r="I55" s="97">
        <f t="shared" si="1"/>
        <v>159845500</v>
      </c>
    </row>
    <row r="56" spans="1:9" x14ac:dyDescent="0.25">
      <c r="A56" s="104">
        <v>736</v>
      </c>
      <c r="B56" s="108" t="s">
        <v>246</v>
      </c>
      <c r="C56" s="97">
        <v>1200000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f t="shared" si="1"/>
        <v>1200000</v>
      </c>
    </row>
    <row r="57" spans="1:9" x14ac:dyDescent="0.25">
      <c r="A57" s="104">
        <v>738</v>
      </c>
      <c r="B57" s="108" t="s">
        <v>184</v>
      </c>
      <c r="C57" s="97">
        <v>0</v>
      </c>
      <c r="D57" s="97">
        <v>400200000</v>
      </c>
      <c r="E57" s="97">
        <v>0</v>
      </c>
      <c r="F57" s="97">
        <v>0</v>
      </c>
      <c r="G57" s="97">
        <v>0</v>
      </c>
      <c r="H57" s="97">
        <v>30000000</v>
      </c>
      <c r="I57" s="97">
        <f t="shared" si="1"/>
        <v>430200000</v>
      </c>
    </row>
    <row r="58" spans="1:9" x14ac:dyDescent="0.25">
      <c r="A58" s="104">
        <v>747</v>
      </c>
      <c r="B58" s="108" t="s">
        <v>139</v>
      </c>
      <c r="C58" s="97">
        <v>2088305</v>
      </c>
      <c r="D58" s="97">
        <v>235295460</v>
      </c>
      <c r="E58" s="97">
        <v>0</v>
      </c>
      <c r="F58" s="97">
        <v>0</v>
      </c>
      <c r="G58" s="97">
        <v>0</v>
      </c>
      <c r="H58" s="97">
        <v>0</v>
      </c>
      <c r="I58" s="97">
        <f t="shared" si="1"/>
        <v>237383765</v>
      </c>
    </row>
    <row r="59" spans="1:9" ht="18" x14ac:dyDescent="0.25">
      <c r="A59" s="104">
        <v>748</v>
      </c>
      <c r="B59" s="108" t="s">
        <v>245</v>
      </c>
      <c r="C59" s="97">
        <v>0</v>
      </c>
      <c r="D59" s="97">
        <v>12299114</v>
      </c>
      <c r="E59" s="97">
        <v>0</v>
      </c>
      <c r="F59" s="97">
        <v>0</v>
      </c>
      <c r="G59" s="97">
        <v>0</v>
      </c>
      <c r="H59" s="97">
        <v>0</v>
      </c>
      <c r="I59" s="97">
        <f t="shared" si="1"/>
        <v>12299114</v>
      </c>
    </row>
    <row r="60" spans="1:9" ht="27" x14ac:dyDescent="0.25">
      <c r="A60" s="104">
        <v>764</v>
      </c>
      <c r="B60" s="108" t="s">
        <v>244</v>
      </c>
      <c r="C60" s="97">
        <v>109500000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f t="shared" si="1"/>
        <v>109500000</v>
      </c>
    </row>
    <row r="61" spans="1:9" ht="27" x14ac:dyDescent="0.25">
      <c r="A61" s="104">
        <v>773</v>
      </c>
      <c r="B61" s="108" t="s">
        <v>243</v>
      </c>
      <c r="C61" s="97">
        <v>100000</v>
      </c>
      <c r="D61" s="97">
        <v>0</v>
      </c>
      <c r="E61" s="97">
        <v>3000000</v>
      </c>
      <c r="F61" s="97">
        <v>0</v>
      </c>
      <c r="G61" s="97">
        <v>0</v>
      </c>
      <c r="H61" s="97">
        <v>0</v>
      </c>
      <c r="I61" s="97">
        <f t="shared" si="1"/>
        <v>3100000</v>
      </c>
    </row>
    <row r="62" spans="1:9" x14ac:dyDescent="0.25">
      <c r="A62" s="104">
        <v>778</v>
      </c>
      <c r="B62" s="108" t="s">
        <v>242</v>
      </c>
      <c r="C62" s="97">
        <v>300000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f t="shared" si="1"/>
        <v>300000</v>
      </c>
    </row>
    <row r="63" spans="1:9" ht="9.9499999999999993" customHeight="1" x14ac:dyDescent="0.25">
      <c r="A63" s="21" t="s">
        <v>144</v>
      </c>
      <c r="B63" s="22"/>
      <c r="C63" s="21"/>
      <c r="D63" s="21"/>
      <c r="E63" s="21"/>
      <c r="F63" s="21"/>
    </row>
    <row r="64" spans="1:9" ht="9.9499999999999993" customHeight="1" x14ac:dyDescent="0.25">
      <c r="A64" s="21" t="s">
        <v>143</v>
      </c>
      <c r="B64" s="22"/>
      <c r="C64" s="21"/>
      <c r="D64" s="21"/>
      <c r="E64" s="21"/>
      <c r="F64" s="21"/>
    </row>
    <row r="65" spans="1:6" ht="9.9499999999999993" customHeight="1" x14ac:dyDescent="0.25">
      <c r="A65" s="21"/>
      <c r="B65" s="22"/>
      <c r="C65" s="21"/>
      <c r="D65" s="21"/>
      <c r="E65" s="21"/>
      <c r="F65" s="21"/>
    </row>
  </sheetData>
  <mergeCells count="11">
    <mergeCell ref="A46:B46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25" pageOrder="overThenDown" orientation="landscape" useFirstPageNumber="1" r:id="rId1"/>
  <headerFoot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I32" sqref="I32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488" t="s">
        <v>131</v>
      </c>
      <c r="B1" s="489"/>
      <c r="C1" s="489"/>
      <c r="D1" s="489"/>
      <c r="E1" s="489"/>
      <c r="F1" s="489"/>
      <c r="G1" s="489"/>
      <c r="H1" s="489"/>
      <c r="I1" s="123" t="s">
        <v>130</v>
      </c>
    </row>
    <row r="2" spans="1:9" s="25" customFormat="1" ht="12.75" x14ac:dyDescent="0.25">
      <c r="A2" s="490" t="s">
        <v>183</v>
      </c>
      <c r="B2" s="491"/>
      <c r="C2" s="491"/>
      <c r="D2" s="491"/>
      <c r="E2" s="491"/>
      <c r="F2" s="491"/>
      <c r="G2" s="491"/>
      <c r="H2" s="491"/>
      <c r="I2" s="118" t="s">
        <v>241</v>
      </c>
    </row>
    <row r="3" spans="1:9" s="25" customFormat="1" ht="12.75" x14ac:dyDescent="0.25">
      <c r="A3" s="492" t="s">
        <v>181</v>
      </c>
      <c r="B3" s="493"/>
      <c r="C3" s="493"/>
      <c r="D3" s="493"/>
      <c r="E3" s="493"/>
      <c r="F3" s="493"/>
      <c r="G3" s="493"/>
      <c r="H3" s="493"/>
      <c r="I3" s="65"/>
    </row>
    <row r="4" spans="1:9" s="25" customFormat="1" x14ac:dyDescent="0.25"/>
    <row r="5" spans="1:9" s="25" customFormat="1" ht="12.75" x14ac:dyDescent="0.25">
      <c r="A5" s="494" t="s">
        <v>240</v>
      </c>
      <c r="B5" s="495"/>
      <c r="C5" s="495"/>
      <c r="D5" s="495"/>
      <c r="E5" s="495"/>
      <c r="F5" s="495"/>
      <c r="G5" s="495"/>
      <c r="H5" s="122" t="s">
        <v>179</v>
      </c>
      <c r="I5" s="121">
        <v>0</v>
      </c>
    </row>
    <row r="6" spans="1:9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20">
        <v>8</v>
      </c>
      <c r="I6" s="120" t="s">
        <v>89</v>
      </c>
    </row>
    <row r="7" spans="1:9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239</v>
      </c>
      <c r="E7" s="113" t="s">
        <v>238</v>
      </c>
      <c r="F7" s="113" t="s">
        <v>238</v>
      </c>
      <c r="G7" s="113" t="s">
        <v>237</v>
      </c>
      <c r="H7" s="113" t="s">
        <v>187</v>
      </c>
      <c r="I7" s="113" t="s">
        <v>167</v>
      </c>
    </row>
    <row r="8" spans="1:9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09">
        <f t="shared" ref="I8:I31" si="0">SUM(C8:H8)</f>
        <v>0</v>
      </c>
    </row>
    <row r="9" spans="1:9" ht="12.75" x14ac:dyDescent="0.25">
      <c r="A9" s="486" t="s">
        <v>119</v>
      </c>
      <c r="B9" s="487"/>
      <c r="C9" s="58">
        <v>2088305</v>
      </c>
      <c r="D9" s="58">
        <v>35945488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38033793</v>
      </c>
    </row>
    <row r="10" spans="1:9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2.75" x14ac:dyDescent="0.25">
      <c r="A11" s="484" t="s">
        <v>164</v>
      </c>
      <c r="B11" s="485"/>
      <c r="C11" s="102">
        <v>2088305</v>
      </c>
      <c r="D11" s="102">
        <v>35945488</v>
      </c>
      <c r="E11" s="102">
        <v>0</v>
      </c>
      <c r="F11" s="102">
        <v>0</v>
      </c>
      <c r="G11" s="102">
        <v>0</v>
      </c>
      <c r="H11" s="102">
        <v>0</v>
      </c>
      <c r="I11" s="102">
        <f t="shared" si="0"/>
        <v>38033793</v>
      </c>
    </row>
    <row r="12" spans="1:9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09">
        <f t="shared" si="0"/>
        <v>0</v>
      </c>
    </row>
    <row r="13" spans="1:9" ht="12.75" x14ac:dyDescent="0.25">
      <c r="A13" s="486" t="s">
        <v>119</v>
      </c>
      <c r="B13" s="487"/>
      <c r="C13" s="58">
        <v>0</v>
      </c>
      <c r="D13" s="58">
        <v>36885488</v>
      </c>
      <c r="E13" s="58">
        <v>0</v>
      </c>
      <c r="F13" s="58">
        <v>0</v>
      </c>
      <c r="G13" s="58">
        <v>0</v>
      </c>
      <c r="H13" s="58">
        <v>0</v>
      </c>
      <c r="I13" s="58">
        <f t="shared" si="0"/>
        <v>36885488</v>
      </c>
    </row>
    <row r="14" spans="1:9" ht="12.75" x14ac:dyDescent="0.25">
      <c r="A14" s="484" t="s">
        <v>162</v>
      </c>
      <c r="B14" s="485"/>
      <c r="C14" s="102">
        <v>0</v>
      </c>
      <c r="D14" s="102">
        <v>36885488</v>
      </c>
      <c r="E14" s="102">
        <v>0</v>
      </c>
      <c r="F14" s="102">
        <v>0</v>
      </c>
      <c r="G14" s="102">
        <v>0</v>
      </c>
      <c r="H14" s="102">
        <v>0</v>
      </c>
      <c r="I14" s="102">
        <f t="shared" si="0"/>
        <v>36885488</v>
      </c>
    </row>
    <row r="15" spans="1:9" x14ac:dyDescent="0.25">
      <c r="A15" s="111"/>
      <c r="B15" s="110"/>
      <c r="C15" s="109"/>
      <c r="D15" s="109"/>
      <c r="E15" s="109"/>
      <c r="F15" s="109"/>
      <c r="G15" s="109"/>
      <c r="H15" s="109"/>
      <c r="I15" s="109">
        <f t="shared" si="0"/>
        <v>0</v>
      </c>
    </row>
    <row r="16" spans="1:9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09">
        <f t="shared" si="0"/>
        <v>0</v>
      </c>
    </row>
    <row r="17" spans="1:9" ht="12.75" x14ac:dyDescent="0.25">
      <c r="A17" s="486" t="s">
        <v>75</v>
      </c>
      <c r="B17" s="487"/>
      <c r="C17" s="58">
        <v>2088305</v>
      </c>
      <c r="D17" s="58">
        <v>35945488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38033793</v>
      </c>
    </row>
    <row r="18" spans="1:9" ht="18" x14ac:dyDescent="0.25">
      <c r="A18" s="104">
        <v>606</v>
      </c>
      <c r="B18" s="108" t="s">
        <v>160</v>
      </c>
      <c r="C18" s="97">
        <v>1138305</v>
      </c>
      <c r="D18" s="97">
        <v>7030000</v>
      </c>
      <c r="E18" s="97">
        <v>0</v>
      </c>
      <c r="F18" s="97">
        <v>0</v>
      </c>
      <c r="G18" s="97">
        <v>0</v>
      </c>
      <c r="H18" s="97">
        <v>0</v>
      </c>
      <c r="I18" s="97">
        <f t="shared" si="0"/>
        <v>8168305</v>
      </c>
    </row>
    <row r="19" spans="1:9" x14ac:dyDescent="0.25">
      <c r="A19" s="104">
        <v>615</v>
      </c>
      <c r="B19" s="108" t="s">
        <v>158</v>
      </c>
      <c r="C19" s="97">
        <v>300000</v>
      </c>
      <c r="D19" s="97">
        <v>265000</v>
      </c>
      <c r="E19" s="97">
        <v>0</v>
      </c>
      <c r="F19" s="97">
        <v>0</v>
      </c>
      <c r="G19" s="97">
        <v>0</v>
      </c>
      <c r="H19" s="97">
        <v>0</v>
      </c>
      <c r="I19" s="97">
        <f t="shared" si="0"/>
        <v>565000</v>
      </c>
    </row>
    <row r="20" spans="1:9" x14ac:dyDescent="0.25">
      <c r="A20" s="104">
        <v>616</v>
      </c>
      <c r="B20" s="108" t="s">
        <v>186</v>
      </c>
      <c r="C20" s="97">
        <v>0</v>
      </c>
      <c r="D20" s="97">
        <v>85000</v>
      </c>
      <c r="E20" s="97">
        <v>0</v>
      </c>
      <c r="F20" s="97">
        <v>0</v>
      </c>
      <c r="G20" s="97">
        <v>0</v>
      </c>
      <c r="H20" s="97">
        <v>0</v>
      </c>
      <c r="I20" s="97">
        <f t="shared" si="0"/>
        <v>85000</v>
      </c>
    </row>
    <row r="21" spans="1:9" x14ac:dyDescent="0.25">
      <c r="A21" s="104">
        <v>618</v>
      </c>
      <c r="B21" s="108" t="s">
        <v>157</v>
      </c>
      <c r="C21" s="97">
        <v>0</v>
      </c>
      <c r="D21" s="97">
        <v>10000</v>
      </c>
      <c r="E21" s="97">
        <v>0</v>
      </c>
      <c r="F21" s="97">
        <v>0</v>
      </c>
      <c r="G21" s="97">
        <v>0</v>
      </c>
      <c r="H21" s="97">
        <v>0</v>
      </c>
      <c r="I21" s="97">
        <f t="shared" si="0"/>
        <v>10000</v>
      </c>
    </row>
    <row r="22" spans="1:9" ht="18" x14ac:dyDescent="0.25">
      <c r="A22" s="104">
        <v>622</v>
      </c>
      <c r="B22" s="108" t="s">
        <v>156</v>
      </c>
      <c r="C22" s="97">
        <v>350000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f t="shared" si="0"/>
        <v>350000</v>
      </c>
    </row>
    <row r="23" spans="1:9" ht="18" x14ac:dyDescent="0.25">
      <c r="A23" s="104">
        <v>623</v>
      </c>
      <c r="B23" s="108" t="s">
        <v>155</v>
      </c>
      <c r="C23" s="97">
        <v>0</v>
      </c>
      <c r="D23" s="97">
        <v>20000</v>
      </c>
      <c r="E23" s="97">
        <v>0</v>
      </c>
      <c r="F23" s="97">
        <v>0</v>
      </c>
      <c r="G23" s="97">
        <v>0</v>
      </c>
      <c r="H23" s="97">
        <v>0</v>
      </c>
      <c r="I23" s="97">
        <f t="shared" si="0"/>
        <v>20000</v>
      </c>
    </row>
    <row r="24" spans="1:9" ht="18" x14ac:dyDescent="0.25">
      <c r="A24" s="104">
        <v>624</v>
      </c>
      <c r="B24" s="108" t="s">
        <v>154</v>
      </c>
      <c r="C24" s="97">
        <v>300000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0"/>
        <v>300000</v>
      </c>
    </row>
    <row r="25" spans="1:9" x14ac:dyDescent="0.25">
      <c r="A25" s="104">
        <v>625</v>
      </c>
      <c r="B25" s="108" t="s">
        <v>153</v>
      </c>
      <c r="C25" s="97">
        <v>0</v>
      </c>
      <c r="D25" s="97">
        <v>2000000</v>
      </c>
      <c r="E25" s="97">
        <v>0</v>
      </c>
      <c r="F25" s="97">
        <v>0</v>
      </c>
      <c r="G25" s="97">
        <v>0</v>
      </c>
      <c r="H25" s="97">
        <v>0</v>
      </c>
      <c r="I25" s="97">
        <f t="shared" si="0"/>
        <v>2000000</v>
      </c>
    </row>
    <row r="26" spans="1:9" ht="18" x14ac:dyDescent="0.25">
      <c r="A26" s="104">
        <v>626</v>
      </c>
      <c r="B26" s="108" t="s">
        <v>152</v>
      </c>
      <c r="C26" s="97">
        <v>0</v>
      </c>
      <c r="D26" s="97">
        <v>300000</v>
      </c>
      <c r="E26" s="97">
        <v>0</v>
      </c>
      <c r="F26" s="97">
        <v>0</v>
      </c>
      <c r="G26" s="97">
        <v>0</v>
      </c>
      <c r="H26" s="97">
        <v>0</v>
      </c>
      <c r="I26" s="97">
        <f t="shared" si="0"/>
        <v>300000</v>
      </c>
    </row>
    <row r="27" spans="1:9" x14ac:dyDescent="0.25">
      <c r="A27" s="104">
        <v>641</v>
      </c>
      <c r="B27" s="108" t="s">
        <v>151</v>
      </c>
      <c r="C27" s="97">
        <v>0</v>
      </c>
      <c r="D27" s="97">
        <v>22195844</v>
      </c>
      <c r="E27" s="97">
        <v>0</v>
      </c>
      <c r="F27" s="97">
        <v>0</v>
      </c>
      <c r="G27" s="97">
        <v>0</v>
      </c>
      <c r="H27" s="97">
        <v>0</v>
      </c>
      <c r="I27" s="97">
        <f t="shared" si="0"/>
        <v>22195844</v>
      </c>
    </row>
    <row r="28" spans="1:9" ht="18" x14ac:dyDescent="0.25">
      <c r="A28" s="104">
        <v>645</v>
      </c>
      <c r="B28" s="108" t="s">
        <v>150</v>
      </c>
      <c r="C28" s="97">
        <v>0</v>
      </c>
      <c r="D28" s="97">
        <v>4039644</v>
      </c>
      <c r="E28" s="97">
        <v>0</v>
      </c>
      <c r="F28" s="97">
        <v>0</v>
      </c>
      <c r="G28" s="97">
        <v>0</v>
      </c>
      <c r="H28" s="97">
        <v>0</v>
      </c>
      <c r="I28" s="97">
        <f t="shared" si="0"/>
        <v>4039644</v>
      </c>
    </row>
    <row r="29" spans="1:9" x14ac:dyDescent="0.25">
      <c r="A29" s="104"/>
      <c r="B29" s="108"/>
      <c r="C29" s="97"/>
      <c r="D29" s="97"/>
      <c r="E29" s="97"/>
      <c r="F29" s="97"/>
      <c r="G29" s="97"/>
      <c r="H29" s="97"/>
      <c r="I29" s="97">
        <f t="shared" si="0"/>
        <v>0</v>
      </c>
    </row>
    <row r="30" spans="1:9" ht="12.75" x14ac:dyDescent="0.25">
      <c r="A30" s="496" t="s">
        <v>74</v>
      </c>
      <c r="B30" s="497"/>
      <c r="C30" s="43">
        <v>0</v>
      </c>
      <c r="D30" s="43">
        <v>36885488</v>
      </c>
      <c r="E30" s="43">
        <v>0</v>
      </c>
      <c r="F30" s="43">
        <v>0</v>
      </c>
      <c r="G30" s="43">
        <v>0</v>
      </c>
      <c r="H30" s="43">
        <v>0</v>
      </c>
      <c r="I30" s="43">
        <f t="shared" si="0"/>
        <v>36885488</v>
      </c>
    </row>
    <row r="31" spans="1:9" x14ac:dyDescent="0.25">
      <c r="A31" s="104">
        <v>747</v>
      </c>
      <c r="B31" s="108" t="s">
        <v>139</v>
      </c>
      <c r="C31" s="97">
        <v>0</v>
      </c>
      <c r="D31" s="97">
        <v>36885488</v>
      </c>
      <c r="E31" s="97">
        <v>0</v>
      </c>
      <c r="F31" s="97">
        <v>0</v>
      </c>
      <c r="G31" s="97">
        <v>0</v>
      </c>
      <c r="H31" s="97">
        <v>0</v>
      </c>
      <c r="I31" s="97">
        <f t="shared" si="0"/>
        <v>36885488</v>
      </c>
    </row>
    <row r="32" spans="1:9" ht="9.9499999999999993" customHeight="1" x14ac:dyDescent="0.25">
      <c r="A32" s="21" t="s">
        <v>144</v>
      </c>
      <c r="B32" s="22"/>
      <c r="C32" s="21"/>
      <c r="D32" s="21"/>
      <c r="E32" s="21"/>
      <c r="F32" s="21"/>
    </row>
    <row r="33" spans="1:6" ht="9.9499999999999993" customHeight="1" x14ac:dyDescent="0.25">
      <c r="A33" s="21" t="s">
        <v>143</v>
      </c>
      <c r="B33" s="22"/>
      <c r="C33" s="21"/>
      <c r="D33" s="21"/>
      <c r="E33" s="21"/>
      <c r="F33" s="21"/>
    </row>
    <row r="34" spans="1:6" ht="9.9499999999999993" customHeight="1" x14ac:dyDescent="0.25">
      <c r="A34" s="21"/>
      <c r="B34" s="22"/>
      <c r="C34" s="21"/>
      <c r="D34" s="21"/>
      <c r="E34" s="21"/>
      <c r="F34" s="21"/>
    </row>
  </sheetData>
  <mergeCells count="11">
    <mergeCell ref="A30:B30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27" pageOrder="overThenDown" orientation="landscape" useFirstPageNumber="1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A36" sqref="A36:F36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236</v>
      </c>
      <c r="I2" s="498" t="s">
        <v>183</v>
      </c>
      <c r="J2" s="499"/>
      <c r="K2" s="499"/>
      <c r="L2" s="499"/>
      <c r="M2" s="499"/>
      <c r="N2" s="499"/>
      <c r="O2" s="500"/>
      <c r="P2" s="118" t="s">
        <v>236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235</v>
      </c>
      <c r="B5" s="504"/>
      <c r="C5" s="504"/>
      <c r="D5" s="504"/>
      <c r="E5" s="504"/>
      <c r="F5" s="504"/>
      <c r="G5" s="116" t="s">
        <v>234</v>
      </c>
      <c r="H5" s="117">
        <v>0</v>
      </c>
      <c r="I5" s="494" t="s">
        <v>235</v>
      </c>
      <c r="J5" s="504"/>
      <c r="K5" s="504"/>
      <c r="L5" s="504"/>
      <c r="M5" s="504"/>
      <c r="N5" s="504"/>
      <c r="O5" s="119" t="s">
        <v>234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7</v>
      </c>
      <c r="I6" s="114" t="s">
        <v>73</v>
      </c>
      <c r="J6" s="114"/>
      <c r="K6" s="114">
        <v>8</v>
      </c>
      <c r="L6" s="114" t="s">
        <v>89</v>
      </c>
    </row>
    <row r="7" spans="1:16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233</v>
      </c>
      <c r="E7" s="113" t="s">
        <v>232</v>
      </c>
      <c r="F7" s="113" t="s">
        <v>231</v>
      </c>
      <c r="G7" s="113" t="s">
        <v>230</v>
      </c>
      <c r="H7" s="113" t="s">
        <v>168</v>
      </c>
      <c r="I7" s="113" t="s">
        <v>172</v>
      </c>
      <c r="J7" s="113" t="s">
        <v>1</v>
      </c>
      <c r="K7" s="113" t="s">
        <v>187</v>
      </c>
      <c r="L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>
        <f t="shared" ref="L8:L33" si="0">SUM(K8:K8)+ SUM(C8:H8)</f>
        <v>0</v>
      </c>
    </row>
    <row r="9" spans="1:16" ht="12.75" x14ac:dyDescent="0.25">
      <c r="A9" s="486" t="s">
        <v>119</v>
      </c>
      <c r="B9" s="487"/>
      <c r="C9" s="58">
        <v>88646240</v>
      </c>
      <c r="D9" s="58">
        <v>0</v>
      </c>
      <c r="E9" s="58">
        <v>158799022</v>
      </c>
      <c r="F9" s="58">
        <v>13300000</v>
      </c>
      <c r="G9" s="58">
        <v>0</v>
      </c>
      <c r="H9" s="58">
        <v>0</v>
      </c>
      <c r="I9" s="486" t="s">
        <v>119</v>
      </c>
      <c r="J9" s="487"/>
      <c r="K9" s="58">
        <v>114953000</v>
      </c>
      <c r="L9" s="58">
        <f t="shared" si="0"/>
        <v>375698262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>
        <f t="shared" si="0"/>
        <v>0</v>
      </c>
    </row>
    <row r="11" spans="1:16" ht="12.75" x14ac:dyDescent="0.25">
      <c r="A11" s="484" t="s">
        <v>164</v>
      </c>
      <c r="B11" s="485"/>
      <c r="C11" s="102">
        <v>88646240</v>
      </c>
      <c r="D11" s="102">
        <v>0</v>
      </c>
      <c r="E11" s="102">
        <v>158799022</v>
      </c>
      <c r="F11" s="102">
        <v>13300000</v>
      </c>
      <c r="G11" s="102">
        <v>0</v>
      </c>
      <c r="H11" s="102">
        <v>0</v>
      </c>
      <c r="I11" s="484" t="s">
        <v>164</v>
      </c>
      <c r="J11" s="485"/>
      <c r="K11" s="102">
        <v>114953000</v>
      </c>
      <c r="L11" s="102">
        <f t="shared" si="0"/>
        <v>375698262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>
        <f t="shared" si="0"/>
        <v>0</v>
      </c>
    </row>
    <row r="13" spans="1:16" ht="12.75" x14ac:dyDescent="0.25">
      <c r="A13" s="486" t="s">
        <v>119</v>
      </c>
      <c r="B13" s="487"/>
      <c r="C13" s="58">
        <v>49500000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f t="shared" si="0"/>
        <v>49500000</v>
      </c>
    </row>
    <row r="14" spans="1:16" ht="12.75" x14ac:dyDescent="0.25">
      <c r="A14" s="484" t="s">
        <v>162</v>
      </c>
      <c r="B14" s="485"/>
      <c r="C14" s="102">
        <v>49500000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f t="shared" si="0"/>
        <v>49500000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>
        <f t="shared" si="0"/>
        <v>0</v>
      </c>
    </row>
    <row r="17" spans="1:12" ht="12.75" x14ac:dyDescent="0.25">
      <c r="A17" s="486" t="s">
        <v>75</v>
      </c>
      <c r="B17" s="487"/>
      <c r="C17" s="58">
        <v>88646240</v>
      </c>
      <c r="D17" s="58">
        <v>0</v>
      </c>
      <c r="E17" s="58">
        <v>158799022</v>
      </c>
      <c r="F17" s="58">
        <v>13300000</v>
      </c>
      <c r="G17" s="58">
        <v>0</v>
      </c>
      <c r="H17" s="58">
        <v>0</v>
      </c>
      <c r="I17" s="486" t="s">
        <v>75</v>
      </c>
      <c r="J17" s="487"/>
      <c r="K17" s="58">
        <v>114953000</v>
      </c>
      <c r="L17" s="58">
        <f t="shared" si="0"/>
        <v>375698262</v>
      </c>
    </row>
    <row r="18" spans="1:12" ht="18" x14ac:dyDescent="0.25">
      <c r="A18" s="104">
        <v>606</v>
      </c>
      <c r="B18" s="108" t="s">
        <v>160</v>
      </c>
      <c r="C18" s="97">
        <v>1836000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04">
        <v>606</v>
      </c>
      <c r="J18" s="108" t="s">
        <v>160</v>
      </c>
      <c r="K18" s="97">
        <v>0</v>
      </c>
      <c r="L18" s="97">
        <f t="shared" si="0"/>
        <v>1836000</v>
      </c>
    </row>
    <row r="19" spans="1:12" x14ac:dyDescent="0.25">
      <c r="A19" s="104">
        <v>613</v>
      </c>
      <c r="B19" s="108" t="s">
        <v>159</v>
      </c>
      <c r="C19" s="97">
        <v>365120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613</v>
      </c>
      <c r="J19" s="108" t="s">
        <v>159</v>
      </c>
      <c r="K19" s="97">
        <v>0</v>
      </c>
      <c r="L19" s="97">
        <f t="shared" si="0"/>
        <v>365120</v>
      </c>
    </row>
    <row r="20" spans="1:12" x14ac:dyDescent="0.25">
      <c r="A20" s="104">
        <v>615</v>
      </c>
      <c r="B20" s="108" t="s">
        <v>158</v>
      </c>
      <c r="C20" s="97">
        <v>285000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104">
        <v>615</v>
      </c>
      <c r="J20" s="108" t="s">
        <v>158</v>
      </c>
      <c r="K20" s="97">
        <v>0</v>
      </c>
      <c r="L20" s="97">
        <f t="shared" si="0"/>
        <v>285000</v>
      </c>
    </row>
    <row r="21" spans="1:12" ht="18" x14ac:dyDescent="0.25">
      <c r="A21" s="104">
        <v>624</v>
      </c>
      <c r="B21" s="108" t="s">
        <v>154</v>
      </c>
      <c r="C21" s="97">
        <v>49520000</v>
      </c>
      <c r="D21" s="97">
        <v>0</v>
      </c>
      <c r="E21" s="97">
        <v>0</v>
      </c>
      <c r="F21" s="97">
        <v>800000</v>
      </c>
      <c r="G21" s="97">
        <v>0</v>
      </c>
      <c r="H21" s="97">
        <v>0</v>
      </c>
      <c r="I21" s="104">
        <v>624</v>
      </c>
      <c r="J21" s="108" t="s">
        <v>154</v>
      </c>
      <c r="K21" s="97">
        <v>104553000</v>
      </c>
      <c r="L21" s="97">
        <f t="shared" si="0"/>
        <v>154873000</v>
      </c>
    </row>
    <row r="22" spans="1:12" x14ac:dyDescent="0.25">
      <c r="A22" s="104">
        <v>625</v>
      </c>
      <c r="B22" s="108" t="s">
        <v>153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04">
        <v>625</v>
      </c>
      <c r="J22" s="108" t="s">
        <v>153</v>
      </c>
      <c r="K22" s="97">
        <v>500000</v>
      </c>
      <c r="L22" s="97">
        <f t="shared" si="0"/>
        <v>500000</v>
      </c>
    </row>
    <row r="23" spans="1:12" ht="18" x14ac:dyDescent="0.25">
      <c r="A23" s="104">
        <v>626</v>
      </c>
      <c r="B23" s="108" t="s">
        <v>152</v>
      </c>
      <c r="C23" s="97">
        <v>584000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04">
        <v>626</v>
      </c>
      <c r="J23" s="108" t="s">
        <v>152</v>
      </c>
      <c r="K23" s="97">
        <v>0</v>
      </c>
      <c r="L23" s="97">
        <f t="shared" si="0"/>
        <v>584000</v>
      </c>
    </row>
    <row r="24" spans="1:12" x14ac:dyDescent="0.25">
      <c r="A24" s="104">
        <v>641</v>
      </c>
      <c r="B24" s="108" t="s">
        <v>151</v>
      </c>
      <c r="C24" s="97">
        <v>30689480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4">
        <v>641</v>
      </c>
      <c r="J24" s="108" t="s">
        <v>151</v>
      </c>
      <c r="K24" s="97">
        <v>0</v>
      </c>
      <c r="L24" s="97">
        <f t="shared" si="0"/>
        <v>30689480</v>
      </c>
    </row>
    <row r="25" spans="1:12" ht="18" x14ac:dyDescent="0.25">
      <c r="A25" s="104">
        <v>645</v>
      </c>
      <c r="B25" s="108" t="s">
        <v>150</v>
      </c>
      <c r="C25" s="97">
        <v>5366640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104">
        <v>645</v>
      </c>
      <c r="J25" s="108" t="s">
        <v>150</v>
      </c>
      <c r="K25" s="97">
        <v>0</v>
      </c>
      <c r="L25" s="97">
        <f t="shared" si="0"/>
        <v>5366640</v>
      </c>
    </row>
    <row r="26" spans="1:12" x14ac:dyDescent="0.25">
      <c r="A26" s="104">
        <v>651</v>
      </c>
      <c r="B26" s="108" t="s">
        <v>149</v>
      </c>
      <c r="C26" s="97">
        <v>0</v>
      </c>
      <c r="D26" s="97">
        <v>0</v>
      </c>
      <c r="E26" s="97">
        <v>10000000</v>
      </c>
      <c r="F26" s="97">
        <v>12500000</v>
      </c>
      <c r="G26" s="97">
        <v>0</v>
      </c>
      <c r="H26" s="97">
        <v>0</v>
      </c>
      <c r="I26" s="104">
        <v>651</v>
      </c>
      <c r="J26" s="108" t="s">
        <v>149</v>
      </c>
      <c r="K26" s="97">
        <v>2000000</v>
      </c>
      <c r="L26" s="97">
        <f t="shared" si="0"/>
        <v>24500000</v>
      </c>
    </row>
    <row r="27" spans="1:12" x14ac:dyDescent="0.25">
      <c r="A27" s="104">
        <v>652</v>
      </c>
      <c r="B27" s="108" t="s">
        <v>214</v>
      </c>
      <c r="C27" s="97">
        <v>0</v>
      </c>
      <c r="D27" s="97">
        <v>0</v>
      </c>
      <c r="E27" s="97">
        <v>1000000</v>
      </c>
      <c r="F27" s="97">
        <v>0</v>
      </c>
      <c r="G27" s="97">
        <v>0</v>
      </c>
      <c r="H27" s="97">
        <v>0</v>
      </c>
      <c r="I27" s="104">
        <v>652</v>
      </c>
      <c r="J27" s="108" t="s">
        <v>214</v>
      </c>
      <c r="K27" s="97">
        <v>1500000</v>
      </c>
      <c r="L27" s="97">
        <f t="shared" si="0"/>
        <v>2500000</v>
      </c>
    </row>
    <row r="28" spans="1:12" x14ac:dyDescent="0.25">
      <c r="A28" s="104">
        <v>656</v>
      </c>
      <c r="B28" s="108" t="s">
        <v>139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4">
        <v>656</v>
      </c>
      <c r="J28" s="108" t="s">
        <v>139</v>
      </c>
      <c r="K28" s="97">
        <v>6000000</v>
      </c>
      <c r="L28" s="97">
        <f t="shared" si="0"/>
        <v>6000000</v>
      </c>
    </row>
    <row r="29" spans="1:12" x14ac:dyDescent="0.25">
      <c r="A29" s="104">
        <v>657</v>
      </c>
      <c r="B29" s="108" t="s">
        <v>213</v>
      </c>
      <c r="C29" s="97">
        <v>0</v>
      </c>
      <c r="D29" s="97">
        <v>0</v>
      </c>
      <c r="E29" s="97">
        <v>9599022</v>
      </c>
      <c r="F29" s="97">
        <v>0</v>
      </c>
      <c r="G29" s="97">
        <v>0</v>
      </c>
      <c r="H29" s="97">
        <v>0</v>
      </c>
      <c r="I29" s="104">
        <v>657</v>
      </c>
      <c r="J29" s="108" t="s">
        <v>213</v>
      </c>
      <c r="K29" s="97">
        <v>400000</v>
      </c>
      <c r="L29" s="97">
        <f t="shared" si="0"/>
        <v>9999022</v>
      </c>
    </row>
    <row r="30" spans="1:12" ht="18" x14ac:dyDescent="0.25">
      <c r="A30" s="104">
        <v>658</v>
      </c>
      <c r="B30" s="108" t="s">
        <v>229</v>
      </c>
      <c r="C30" s="97">
        <v>0</v>
      </c>
      <c r="D30" s="97">
        <v>0</v>
      </c>
      <c r="E30" s="97">
        <v>138200000</v>
      </c>
      <c r="F30" s="97">
        <v>0</v>
      </c>
      <c r="G30" s="97">
        <v>0</v>
      </c>
      <c r="H30" s="97">
        <v>0</v>
      </c>
      <c r="I30" s="104">
        <v>658</v>
      </c>
      <c r="J30" s="108" t="s">
        <v>229</v>
      </c>
      <c r="K30" s="97">
        <v>0</v>
      </c>
      <c r="L30" s="97">
        <f t="shared" si="0"/>
        <v>138200000</v>
      </c>
    </row>
    <row r="31" spans="1:12" x14ac:dyDescent="0.25">
      <c r="A31" s="104"/>
      <c r="B31" s="108"/>
      <c r="C31" s="97"/>
      <c r="D31" s="97"/>
      <c r="E31" s="97"/>
      <c r="F31" s="97"/>
      <c r="G31" s="97"/>
      <c r="H31" s="97"/>
      <c r="I31" s="104"/>
      <c r="J31" s="108"/>
      <c r="K31" s="97"/>
      <c r="L31" s="97">
        <f t="shared" si="0"/>
        <v>0</v>
      </c>
    </row>
    <row r="32" spans="1:12" ht="12.75" x14ac:dyDescent="0.25">
      <c r="A32" s="496" t="s">
        <v>74</v>
      </c>
      <c r="B32" s="497"/>
      <c r="C32" s="43">
        <v>49500000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96" t="s">
        <v>74</v>
      </c>
      <c r="J32" s="497"/>
      <c r="K32" s="43">
        <v>0</v>
      </c>
      <c r="L32" s="43">
        <f t="shared" si="0"/>
        <v>49500000</v>
      </c>
    </row>
    <row r="33" spans="1:12" x14ac:dyDescent="0.25">
      <c r="A33" s="104">
        <v>747</v>
      </c>
      <c r="B33" s="108" t="s">
        <v>139</v>
      </c>
      <c r="C33" s="97">
        <v>49500000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04">
        <v>747</v>
      </c>
      <c r="J33" s="108" t="s">
        <v>139</v>
      </c>
      <c r="K33" s="97">
        <v>0</v>
      </c>
      <c r="L33" s="97">
        <f t="shared" si="0"/>
        <v>49500000</v>
      </c>
    </row>
    <row r="34" spans="1:12" ht="9.9499999999999993" customHeight="1" x14ac:dyDescent="0.25">
      <c r="A34" s="21" t="s">
        <v>144</v>
      </c>
      <c r="B34" s="22"/>
      <c r="C34" s="21"/>
      <c r="D34" s="21"/>
      <c r="E34" s="21"/>
      <c r="F34" s="21"/>
    </row>
    <row r="35" spans="1:12" ht="9.9499999999999993" customHeight="1" x14ac:dyDescent="0.25">
      <c r="A35" s="21" t="s">
        <v>143</v>
      </c>
      <c r="B35" s="22"/>
      <c r="C35" s="21"/>
      <c r="D35" s="21"/>
      <c r="E35" s="21"/>
      <c r="F35" s="21"/>
    </row>
    <row r="36" spans="1:12" ht="9.9499999999999993" customHeight="1" x14ac:dyDescent="0.25">
      <c r="A36" s="21"/>
      <c r="B36" s="22"/>
      <c r="C36" s="21"/>
      <c r="D36" s="21"/>
      <c r="E36" s="21"/>
      <c r="F36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2:B32"/>
    <mergeCell ref="A17:B17"/>
    <mergeCell ref="A14:B14"/>
    <mergeCell ref="A13:B13"/>
    <mergeCell ref="A11:B11"/>
    <mergeCell ref="I13:J13"/>
    <mergeCell ref="I14:J14"/>
    <mergeCell ref="I17:J17"/>
    <mergeCell ref="I32:J3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35" sqref="A35:F35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228</v>
      </c>
      <c r="I2" s="498" t="s">
        <v>183</v>
      </c>
      <c r="J2" s="499"/>
      <c r="K2" s="499"/>
      <c r="L2" s="499"/>
      <c r="M2" s="499"/>
      <c r="N2" s="499"/>
      <c r="O2" s="500"/>
      <c r="P2" s="118" t="s">
        <v>228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227</v>
      </c>
      <c r="B5" s="504"/>
      <c r="C5" s="504"/>
      <c r="D5" s="504"/>
      <c r="E5" s="504"/>
      <c r="F5" s="504"/>
      <c r="G5" s="116" t="s">
        <v>179</v>
      </c>
      <c r="H5" s="117">
        <v>0</v>
      </c>
      <c r="I5" s="494" t="s">
        <v>227</v>
      </c>
      <c r="J5" s="504"/>
      <c r="K5" s="504"/>
      <c r="L5" s="504"/>
      <c r="M5" s="504"/>
      <c r="N5" s="504"/>
      <c r="O5" s="119" t="s">
        <v>179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8</v>
      </c>
      <c r="L6" s="114" t="s">
        <v>89</v>
      </c>
    </row>
    <row r="7" spans="1:16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226</v>
      </c>
      <c r="E7" s="113" t="s">
        <v>225</v>
      </c>
      <c r="F7" s="113" t="s">
        <v>224</v>
      </c>
      <c r="G7" s="113" t="s">
        <v>223</v>
      </c>
      <c r="H7" s="113" t="s">
        <v>168</v>
      </c>
      <c r="I7" s="113" t="s">
        <v>172</v>
      </c>
      <c r="J7" s="113" t="s">
        <v>1</v>
      </c>
      <c r="K7" s="113" t="s">
        <v>187</v>
      </c>
      <c r="L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>
        <f t="shared" ref="L8:L32" si="0">SUM(K8:K8)+ SUM(C8:H8)</f>
        <v>0</v>
      </c>
    </row>
    <row r="9" spans="1:16" ht="12.75" x14ac:dyDescent="0.25">
      <c r="A9" s="486" t="s">
        <v>119</v>
      </c>
      <c r="B9" s="487"/>
      <c r="C9" s="58">
        <v>0</v>
      </c>
      <c r="D9" s="58">
        <v>89060973</v>
      </c>
      <c r="E9" s="58">
        <v>137070469</v>
      </c>
      <c r="F9" s="58">
        <v>3550000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f t="shared" si="0"/>
        <v>229681442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>
        <f t="shared" si="0"/>
        <v>0</v>
      </c>
    </row>
    <row r="11" spans="1:16" ht="12.75" x14ac:dyDescent="0.25">
      <c r="A11" s="484" t="s">
        <v>164</v>
      </c>
      <c r="B11" s="485"/>
      <c r="C11" s="102">
        <v>0</v>
      </c>
      <c r="D11" s="102">
        <v>89060973</v>
      </c>
      <c r="E11" s="102">
        <v>137070469</v>
      </c>
      <c r="F11" s="102">
        <v>3550000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f t="shared" si="0"/>
        <v>229681442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>
        <f t="shared" si="0"/>
        <v>0</v>
      </c>
    </row>
    <row r="13" spans="1:16" ht="12.75" x14ac:dyDescent="0.25">
      <c r="A13" s="486" t="s">
        <v>119</v>
      </c>
      <c r="B13" s="487"/>
      <c r="C13" s="58">
        <v>0</v>
      </c>
      <c r="D13" s="58">
        <v>0</v>
      </c>
      <c r="E13" s="58">
        <v>32000000</v>
      </c>
      <c r="F13" s="58">
        <v>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f t="shared" si="0"/>
        <v>32000000</v>
      </c>
    </row>
    <row r="14" spans="1:16" ht="12.75" x14ac:dyDescent="0.25">
      <c r="A14" s="484" t="s">
        <v>162</v>
      </c>
      <c r="B14" s="485"/>
      <c r="C14" s="102">
        <v>0</v>
      </c>
      <c r="D14" s="102">
        <v>0</v>
      </c>
      <c r="E14" s="102">
        <v>32000000</v>
      </c>
      <c r="F14" s="102">
        <v>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f t="shared" si="0"/>
        <v>32000000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>
        <f t="shared" si="0"/>
        <v>0</v>
      </c>
    </row>
    <row r="17" spans="1:12" ht="12.75" x14ac:dyDescent="0.25">
      <c r="A17" s="486" t="s">
        <v>75</v>
      </c>
      <c r="B17" s="487"/>
      <c r="C17" s="58">
        <v>0</v>
      </c>
      <c r="D17" s="58">
        <v>89060973</v>
      </c>
      <c r="E17" s="58">
        <v>137070469</v>
      </c>
      <c r="F17" s="58">
        <v>3550000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f t="shared" si="0"/>
        <v>229681442</v>
      </c>
    </row>
    <row r="18" spans="1:12" ht="18" x14ac:dyDescent="0.25">
      <c r="A18" s="104">
        <v>606</v>
      </c>
      <c r="B18" s="108" t="s">
        <v>160</v>
      </c>
      <c r="C18" s="97">
        <v>0</v>
      </c>
      <c r="D18" s="97">
        <v>4425000</v>
      </c>
      <c r="E18" s="97">
        <v>8415000</v>
      </c>
      <c r="F18" s="97">
        <v>0</v>
      </c>
      <c r="G18" s="97">
        <v>0</v>
      </c>
      <c r="H18" s="97">
        <v>0</v>
      </c>
      <c r="I18" s="104">
        <v>606</v>
      </c>
      <c r="J18" s="108" t="s">
        <v>160</v>
      </c>
      <c r="K18" s="97">
        <v>0</v>
      </c>
      <c r="L18" s="97">
        <f t="shared" si="0"/>
        <v>12840000</v>
      </c>
    </row>
    <row r="19" spans="1:12" x14ac:dyDescent="0.25">
      <c r="A19" s="104">
        <v>613</v>
      </c>
      <c r="B19" s="108" t="s">
        <v>159</v>
      </c>
      <c r="C19" s="97">
        <v>0</v>
      </c>
      <c r="D19" s="97">
        <v>1150000</v>
      </c>
      <c r="E19" s="97">
        <v>1760000</v>
      </c>
      <c r="F19" s="97">
        <v>0</v>
      </c>
      <c r="G19" s="97">
        <v>0</v>
      </c>
      <c r="H19" s="97">
        <v>0</v>
      </c>
      <c r="I19" s="104">
        <v>613</v>
      </c>
      <c r="J19" s="108" t="s">
        <v>159</v>
      </c>
      <c r="K19" s="97">
        <v>0</v>
      </c>
      <c r="L19" s="97">
        <f t="shared" si="0"/>
        <v>2910000</v>
      </c>
    </row>
    <row r="20" spans="1:12" x14ac:dyDescent="0.25">
      <c r="A20" s="104">
        <v>615</v>
      </c>
      <c r="B20" s="108" t="s">
        <v>158</v>
      </c>
      <c r="C20" s="97">
        <v>0</v>
      </c>
      <c r="D20" s="97">
        <v>1220000</v>
      </c>
      <c r="E20" s="97">
        <v>1175000</v>
      </c>
      <c r="F20" s="97">
        <v>0</v>
      </c>
      <c r="G20" s="97">
        <v>0</v>
      </c>
      <c r="H20" s="97">
        <v>0</v>
      </c>
      <c r="I20" s="104">
        <v>615</v>
      </c>
      <c r="J20" s="108" t="s">
        <v>158</v>
      </c>
      <c r="K20" s="97">
        <v>0</v>
      </c>
      <c r="L20" s="97">
        <f t="shared" si="0"/>
        <v>2395000</v>
      </c>
    </row>
    <row r="21" spans="1:12" x14ac:dyDescent="0.25">
      <c r="A21" s="104">
        <v>618</v>
      </c>
      <c r="B21" s="108" t="s">
        <v>157</v>
      </c>
      <c r="C21" s="97">
        <v>0</v>
      </c>
      <c r="D21" s="97">
        <v>1100000</v>
      </c>
      <c r="E21" s="97">
        <v>0</v>
      </c>
      <c r="F21" s="97">
        <v>500000</v>
      </c>
      <c r="G21" s="97">
        <v>0</v>
      </c>
      <c r="H21" s="97">
        <v>0</v>
      </c>
      <c r="I21" s="104">
        <v>618</v>
      </c>
      <c r="J21" s="108" t="s">
        <v>157</v>
      </c>
      <c r="K21" s="97">
        <v>0</v>
      </c>
      <c r="L21" s="97">
        <f t="shared" si="0"/>
        <v>1600000</v>
      </c>
    </row>
    <row r="22" spans="1:12" ht="18" x14ac:dyDescent="0.25">
      <c r="A22" s="104">
        <v>622</v>
      </c>
      <c r="B22" s="108" t="s">
        <v>156</v>
      </c>
      <c r="C22" s="97">
        <v>0</v>
      </c>
      <c r="D22" s="97">
        <v>200000</v>
      </c>
      <c r="E22" s="97">
        <v>200000</v>
      </c>
      <c r="F22" s="97">
        <v>0</v>
      </c>
      <c r="G22" s="97">
        <v>0</v>
      </c>
      <c r="H22" s="97">
        <v>0</v>
      </c>
      <c r="I22" s="104">
        <v>622</v>
      </c>
      <c r="J22" s="108" t="s">
        <v>156</v>
      </c>
      <c r="K22" s="97">
        <v>0</v>
      </c>
      <c r="L22" s="97">
        <f t="shared" si="0"/>
        <v>400000</v>
      </c>
    </row>
    <row r="23" spans="1:12" ht="18" x14ac:dyDescent="0.25">
      <c r="A23" s="104">
        <v>623</v>
      </c>
      <c r="B23" s="108" t="s">
        <v>155</v>
      </c>
      <c r="C23" s="97">
        <v>0</v>
      </c>
      <c r="D23" s="97">
        <v>350000</v>
      </c>
      <c r="E23" s="97">
        <v>50000</v>
      </c>
      <c r="F23" s="97">
        <v>0</v>
      </c>
      <c r="G23" s="97">
        <v>0</v>
      </c>
      <c r="H23" s="97">
        <v>0</v>
      </c>
      <c r="I23" s="104">
        <v>623</v>
      </c>
      <c r="J23" s="108" t="s">
        <v>155</v>
      </c>
      <c r="K23" s="97">
        <v>0</v>
      </c>
      <c r="L23" s="97">
        <f t="shared" si="0"/>
        <v>400000</v>
      </c>
    </row>
    <row r="24" spans="1:12" ht="18" x14ac:dyDescent="0.25">
      <c r="A24" s="104">
        <v>624</v>
      </c>
      <c r="B24" s="108" t="s">
        <v>154</v>
      </c>
      <c r="C24" s="97">
        <v>0</v>
      </c>
      <c r="D24" s="97">
        <v>0</v>
      </c>
      <c r="E24" s="97">
        <v>100000</v>
      </c>
      <c r="F24" s="97">
        <v>0</v>
      </c>
      <c r="G24" s="97">
        <v>0</v>
      </c>
      <c r="H24" s="97">
        <v>0</v>
      </c>
      <c r="I24" s="104">
        <v>624</v>
      </c>
      <c r="J24" s="108" t="s">
        <v>154</v>
      </c>
      <c r="K24" s="97">
        <v>0</v>
      </c>
      <c r="L24" s="97">
        <f t="shared" si="0"/>
        <v>100000</v>
      </c>
    </row>
    <row r="25" spans="1:12" ht="18" x14ac:dyDescent="0.25">
      <c r="A25" s="104">
        <v>626</v>
      </c>
      <c r="B25" s="108" t="s">
        <v>152</v>
      </c>
      <c r="C25" s="97">
        <v>0</v>
      </c>
      <c r="D25" s="97">
        <v>650000</v>
      </c>
      <c r="E25" s="97">
        <v>1600000</v>
      </c>
      <c r="F25" s="97">
        <v>0</v>
      </c>
      <c r="G25" s="97">
        <v>0</v>
      </c>
      <c r="H25" s="97">
        <v>0</v>
      </c>
      <c r="I25" s="104">
        <v>626</v>
      </c>
      <c r="J25" s="108" t="s">
        <v>152</v>
      </c>
      <c r="K25" s="97">
        <v>0</v>
      </c>
      <c r="L25" s="97">
        <f t="shared" si="0"/>
        <v>2250000</v>
      </c>
    </row>
    <row r="26" spans="1:12" ht="18" x14ac:dyDescent="0.25">
      <c r="A26" s="104">
        <v>635</v>
      </c>
      <c r="B26" s="108" t="s">
        <v>185</v>
      </c>
      <c r="C26" s="97">
        <v>0</v>
      </c>
      <c r="D26" s="97">
        <v>0</v>
      </c>
      <c r="E26" s="97">
        <v>150000</v>
      </c>
      <c r="F26" s="97">
        <v>0</v>
      </c>
      <c r="G26" s="97">
        <v>0</v>
      </c>
      <c r="H26" s="97">
        <v>0</v>
      </c>
      <c r="I26" s="104">
        <v>635</v>
      </c>
      <c r="J26" s="108" t="s">
        <v>185</v>
      </c>
      <c r="K26" s="97">
        <v>0</v>
      </c>
      <c r="L26" s="97">
        <f t="shared" si="0"/>
        <v>150000</v>
      </c>
    </row>
    <row r="27" spans="1:12" x14ac:dyDescent="0.25">
      <c r="A27" s="104">
        <v>641</v>
      </c>
      <c r="B27" s="108" t="s">
        <v>151</v>
      </c>
      <c r="C27" s="97">
        <v>0</v>
      </c>
      <c r="D27" s="97">
        <v>54509385</v>
      </c>
      <c r="E27" s="97">
        <v>69885476</v>
      </c>
      <c r="F27" s="97">
        <v>0</v>
      </c>
      <c r="G27" s="97">
        <v>0</v>
      </c>
      <c r="H27" s="97">
        <v>0</v>
      </c>
      <c r="I27" s="104">
        <v>641</v>
      </c>
      <c r="J27" s="108" t="s">
        <v>151</v>
      </c>
      <c r="K27" s="97">
        <v>0</v>
      </c>
      <c r="L27" s="97">
        <f t="shared" si="0"/>
        <v>124394861</v>
      </c>
    </row>
    <row r="28" spans="1:12" ht="18" x14ac:dyDescent="0.25">
      <c r="A28" s="104">
        <v>645</v>
      </c>
      <c r="B28" s="108" t="s">
        <v>150</v>
      </c>
      <c r="C28" s="97">
        <v>0</v>
      </c>
      <c r="D28" s="97">
        <v>9674588</v>
      </c>
      <c r="E28" s="97">
        <v>12719157</v>
      </c>
      <c r="F28" s="97">
        <v>0</v>
      </c>
      <c r="G28" s="97">
        <v>0</v>
      </c>
      <c r="H28" s="97">
        <v>0</v>
      </c>
      <c r="I28" s="104">
        <v>645</v>
      </c>
      <c r="J28" s="108" t="s">
        <v>150</v>
      </c>
      <c r="K28" s="97">
        <v>0</v>
      </c>
      <c r="L28" s="97">
        <f t="shared" si="0"/>
        <v>22393745</v>
      </c>
    </row>
    <row r="29" spans="1:12" x14ac:dyDescent="0.25">
      <c r="A29" s="104">
        <v>657</v>
      </c>
      <c r="B29" s="108" t="s">
        <v>213</v>
      </c>
      <c r="C29" s="97">
        <v>0</v>
      </c>
      <c r="D29" s="97">
        <v>15782000</v>
      </c>
      <c r="E29" s="97">
        <v>41015836</v>
      </c>
      <c r="F29" s="97">
        <v>3050000</v>
      </c>
      <c r="G29" s="97">
        <v>0</v>
      </c>
      <c r="H29" s="97">
        <v>0</v>
      </c>
      <c r="I29" s="104">
        <v>657</v>
      </c>
      <c r="J29" s="108" t="s">
        <v>213</v>
      </c>
      <c r="K29" s="97">
        <v>0</v>
      </c>
      <c r="L29" s="97">
        <f t="shared" si="0"/>
        <v>59847836</v>
      </c>
    </row>
    <row r="30" spans="1:12" x14ac:dyDescent="0.25">
      <c r="A30" s="104"/>
      <c r="B30" s="108"/>
      <c r="C30" s="97"/>
      <c r="D30" s="97"/>
      <c r="E30" s="97"/>
      <c r="F30" s="97"/>
      <c r="G30" s="97"/>
      <c r="H30" s="97"/>
      <c r="I30" s="104"/>
      <c r="J30" s="108"/>
      <c r="K30" s="97"/>
      <c r="L30" s="97">
        <f t="shared" si="0"/>
        <v>0</v>
      </c>
    </row>
    <row r="31" spans="1:12" ht="12.75" x14ac:dyDescent="0.25">
      <c r="A31" s="496" t="s">
        <v>74</v>
      </c>
      <c r="B31" s="497"/>
      <c r="C31" s="43">
        <v>0</v>
      </c>
      <c r="D31" s="43">
        <v>0</v>
      </c>
      <c r="E31" s="43">
        <v>32000000</v>
      </c>
      <c r="F31" s="43">
        <v>0</v>
      </c>
      <c r="G31" s="43">
        <v>0</v>
      </c>
      <c r="H31" s="43">
        <v>0</v>
      </c>
      <c r="I31" s="496" t="s">
        <v>74</v>
      </c>
      <c r="J31" s="497"/>
      <c r="K31" s="43">
        <v>0</v>
      </c>
      <c r="L31" s="43">
        <f t="shared" si="0"/>
        <v>32000000</v>
      </c>
    </row>
    <row r="32" spans="1:12" x14ac:dyDescent="0.25">
      <c r="A32" s="104">
        <v>747</v>
      </c>
      <c r="B32" s="108" t="s">
        <v>139</v>
      </c>
      <c r="C32" s="97">
        <v>0</v>
      </c>
      <c r="D32" s="97">
        <v>0</v>
      </c>
      <c r="E32" s="97">
        <v>32000000</v>
      </c>
      <c r="F32" s="97">
        <v>0</v>
      </c>
      <c r="G32" s="97">
        <v>0</v>
      </c>
      <c r="H32" s="97">
        <v>0</v>
      </c>
      <c r="I32" s="104">
        <v>747</v>
      </c>
      <c r="J32" s="108" t="s">
        <v>139</v>
      </c>
      <c r="K32" s="97">
        <v>0</v>
      </c>
      <c r="L32" s="97">
        <f t="shared" si="0"/>
        <v>32000000</v>
      </c>
    </row>
    <row r="33" spans="1:6" ht="9.9499999999999993" customHeight="1" x14ac:dyDescent="0.25">
      <c r="A33" s="21" t="s">
        <v>144</v>
      </c>
      <c r="B33" s="22"/>
      <c r="C33" s="21"/>
      <c r="D33" s="21"/>
      <c r="E33" s="21"/>
      <c r="F33" s="21"/>
    </row>
    <row r="34" spans="1:6" ht="9.9499999999999993" customHeight="1" x14ac:dyDescent="0.25">
      <c r="A34" s="21" t="s">
        <v>143</v>
      </c>
      <c r="B34" s="22"/>
      <c r="C34" s="21"/>
      <c r="D34" s="21"/>
      <c r="E34" s="21"/>
      <c r="F34" s="21"/>
    </row>
    <row r="35" spans="1:6" ht="9.9499999999999993" customHeight="1" x14ac:dyDescent="0.25">
      <c r="A35" s="21"/>
      <c r="B35" s="22"/>
      <c r="C35" s="21"/>
      <c r="D35" s="21"/>
      <c r="E35" s="21"/>
      <c r="F35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1:B31"/>
    <mergeCell ref="A17:B17"/>
    <mergeCell ref="A14:B14"/>
    <mergeCell ref="A13:B13"/>
    <mergeCell ref="A11:B11"/>
    <mergeCell ref="I13:J13"/>
    <mergeCell ref="I14:J14"/>
    <mergeCell ref="I17:J17"/>
    <mergeCell ref="I31:J3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selection activeCell="A29" sqref="A29:F2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222</v>
      </c>
      <c r="I2" s="498" t="s">
        <v>183</v>
      </c>
      <c r="J2" s="499"/>
      <c r="K2" s="499"/>
      <c r="L2" s="499"/>
      <c r="M2" s="499"/>
      <c r="N2" s="499"/>
      <c r="O2" s="500"/>
      <c r="P2" s="118" t="s">
        <v>222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221</v>
      </c>
      <c r="B5" s="504"/>
      <c r="C5" s="504"/>
      <c r="D5" s="504"/>
      <c r="E5" s="504"/>
      <c r="F5" s="504"/>
      <c r="G5" s="116" t="s">
        <v>179</v>
      </c>
      <c r="H5" s="117">
        <v>0</v>
      </c>
      <c r="I5" s="494" t="s">
        <v>221</v>
      </c>
      <c r="J5" s="504"/>
      <c r="K5" s="504"/>
      <c r="L5" s="504"/>
      <c r="M5" s="504"/>
      <c r="N5" s="504"/>
      <c r="O5" s="119" t="s">
        <v>179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7</v>
      </c>
      <c r="M6" s="114">
        <v>8</v>
      </c>
      <c r="N6" s="114" t="s">
        <v>89</v>
      </c>
    </row>
    <row r="7" spans="1:16" s="112" customFormat="1" ht="45" x14ac:dyDescent="0.25">
      <c r="A7" s="113" t="s">
        <v>172</v>
      </c>
      <c r="B7" s="113" t="s">
        <v>1</v>
      </c>
      <c r="C7" s="113"/>
      <c r="D7" s="113" t="s">
        <v>220</v>
      </c>
      <c r="E7" s="113" t="s">
        <v>219</v>
      </c>
      <c r="F7" s="113" t="s">
        <v>218</v>
      </c>
      <c r="G7" s="113" t="s">
        <v>217</v>
      </c>
      <c r="H7" s="113" t="s">
        <v>216</v>
      </c>
      <c r="I7" s="113" t="s">
        <v>172</v>
      </c>
      <c r="J7" s="113" t="s">
        <v>1</v>
      </c>
      <c r="K7" s="113" t="s">
        <v>215</v>
      </c>
      <c r="L7" s="113" t="s">
        <v>168</v>
      </c>
      <c r="M7" s="113" t="s">
        <v>187</v>
      </c>
      <c r="N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/>
      <c r="M8" s="109"/>
      <c r="N8" s="109">
        <f t="shared" ref="N8:N26" si="0">SUM(K8:M8)+ SUM(C8:H8)</f>
        <v>0</v>
      </c>
    </row>
    <row r="9" spans="1:16" ht="12.75" x14ac:dyDescent="0.25">
      <c r="A9" s="486" t="s">
        <v>119</v>
      </c>
      <c r="B9" s="487"/>
      <c r="C9" s="58">
        <v>0</v>
      </c>
      <c r="D9" s="58">
        <v>210487424</v>
      </c>
      <c r="E9" s="58">
        <v>133808000</v>
      </c>
      <c r="F9" s="58">
        <v>34000000</v>
      </c>
      <c r="G9" s="58">
        <v>5800000</v>
      </c>
      <c r="H9" s="58">
        <v>10000000</v>
      </c>
      <c r="I9" s="486" t="s">
        <v>119</v>
      </c>
      <c r="J9" s="487"/>
      <c r="K9" s="58">
        <v>0</v>
      </c>
      <c r="L9" s="58">
        <v>0</v>
      </c>
      <c r="M9" s="58">
        <v>0</v>
      </c>
      <c r="N9" s="58">
        <f t="shared" si="0"/>
        <v>394095424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/>
      <c r="N10" s="102">
        <f t="shared" si="0"/>
        <v>0</v>
      </c>
    </row>
    <row r="11" spans="1:16" ht="12.75" x14ac:dyDescent="0.25">
      <c r="A11" s="484" t="s">
        <v>164</v>
      </c>
      <c r="B11" s="485"/>
      <c r="C11" s="102">
        <v>0</v>
      </c>
      <c r="D11" s="102">
        <v>210487424</v>
      </c>
      <c r="E11" s="102">
        <v>133808000</v>
      </c>
      <c r="F11" s="102">
        <v>34000000</v>
      </c>
      <c r="G11" s="102">
        <v>5800000</v>
      </c>
      <c r="H11" s="102">
        <v>10000000</v>
      </c>
      <c r="I11" s="484" t="s">
        <v>164</v>
      </c>
      <c r="J11" s="485"/>
      <c r="K11" s="102">
        <v>0</v>
      </c>
      <c r="L11" s="102">
        <v>0</v>
      </c>
      <c r="M11" s="102">
        <v>0</v>
      </c>
      <c r="N11" s="102">
        <f t="shared" si="0"/>
        <v>394095424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/>
      <c r="M12" s="109"/>
      <c r="N12" s="109">
        <f t="shared" si="0"/>
        <v>0</v>
      </c>
    </row>
    <row r="13" spans="1:16" ht="12.75" x14ac:dyDescent="0.25">
      <c r="A13" s="486" t="s">
        <v>119</v>
      </c>
      <c r="B13" s="487"/>
      <c r="C13" s="58">
        <v>0</v>
      </c>
      <c r="D13" s="58">
        <v>188041800</v>
      </c>
      <c r="E13" s="58">
        <v>55799523</v>
      </c>
      <c r="F13" s="58">
        <v>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v>0</v>
      </c>
      <c r="M13" s="58">
        <v>0</v>
      </c>
      <c r="N13" s="58">
        <f t="shared" si="0"/>
        <v>243841323</v>
      </c>
    </row>
    <row r="14" spans="1:16" ht="12.75" x14ac:dyDescent="0.25">
      <c r="A14" s="484" t="s">
        <v>162</v>
      </c>
      <c r="B14" s="485"/>
      <c r="C14" s="102">
        <v>0</v>
      </c>
      <c r="D14" s="102">
        <v>188041800</v>
      </c>
      <c r="E14" s="102">
        <v>55799523</v>
      </c>
      <c r="F14" s="102">
        <v>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v>0</v>
      </c>
      <c r="M14" s="102">
        <v>0</v>
      </c>
      <c r="N14" s="102">
        <f t="shared" si="0"/>
        <v>243841323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/>
      <c r="M16" s="109"/>
      <c r="N16" s="109">
        <f t="shared" si="0"/>
        <v>0</v>
      </c>
    </row>
    <row r="17" spans="1:14" ht="12.75" x14ac:dyDescent="0.25">
      <c r="A17" s="486" t="s">
        <v>75</v>
      </c>
      <c r="B17" s="487"/>
      <c r="C17" s="58">
        <v>0</v>
      </c>
      <c r="D17" s="58">
        <v>210487424</v>
      </c>
      <c r="E17" s="58">
        <v>133808000</v>
      </c>
      <c r="F17" s="58">
        <v>34000000</v>
      </c>
      <c r="G17" s="58">
        <v>5800000</v>
      </c>
      <c r="H17" s="58">
        <v>10000000</v>
      </c>
      <c r="I17" s="486" t="s">
        <v>75</v>
      </c>
      <c r="J17" s="487"/>
      <c r="K17" s="58">
        <v>0</v>
      </c>
      <c r="L17" s="58">
        <v>0</v>
      </c>
      <c r="M17" s="58">
        <v>0</v>
      </c>
      <c r="N17" s="58">
        <f t="shared" si="0"/>
        <v>394095424</v>
      </c>
    </row>
    <row r="18" spans="1:14" x14ac:dyDescent="0.25">
      <c r="A18" s="104">
        <v>628</v>
      </c>
      <c r="B18" s="108" t="s">
        <v>157</v>
      </c>
      <c r="C18" s="97">
        <v>0</v>
      </c>
      <c r="D18" s="97">
        <v>0</v>
      </c>
      <c r="E18" s="97">
        <v>1000000</v>
      </c>
      <c r="F18" s="97">
        <v>0</v>
      </c>
      <c r="G18" s="97">
        <v>0</v>
      </c>
      <c r="H18" s="97">
        <v>0</v>
      </c>
      <c r="I18" s="104">
        <v>628</v>
      </c>
      <c r="J18" s="108" t="s">
        <v>157</v>
      </c>
      <c r="K18" s="97">
        <v>0</v>
      </c>
      <c r="L18" s="97">
        <v>0</v>
      </c>
      <c r="M18" s="97">
        <v>0</v>
      </c>
      <c r="N18" s="97">
        <f t="shared" si="0"/>
        <v>1000000</v>
      </c>
    </row>
    <row r="19" spans="1:14" x14ac:dyDescent="0.25">
      <c r="A19" s="104">
        <v>651</v>
      </c>
      <c r="B19" s="108" t="s">
        <v>149</v>
      </c>
      <c r="C19" s="97">
        <v>0</v>
      </c>
      <c r="D19" s="97">
        <v>206987424</v>
      </c>
      <c r="E19" s="97">
        <v>91200000</v>
      </c>
      <c r="F19" s="97">
        <v>34000000</v>
      </c>
      <c r="G19" s="97">
        <v>5800000</v>
      </c>
      <c r="H19" s="97">
        <v>1000000</v>
      </c>
      <c r="I19" s="104">
        <v>651</v>
      </c>
      <c r="J19" s="108" t="s">
        <v>149</v>
      </c>
      <c r="K19" s="97">
        <v>0</v>
      </c>
      <c r="L19" s="97">
        <v>0</v>
      </c>
      <c r="M19" s="97">
        <v>0</v>
      </c>
      <c r="N19" s="97">
        <f t="shared" si="0"/>
        <v>338987424</v>
      </c>
    </row>
    <row r="20" spans="1:14" x14ac:dyDescent="0.25">
      <c r="A20" s="104">
        <v>652</v>
      </c>
      <c r="B20" s="108" t="s">
        <v>214</v>
      </c>
      <c r="C20" s="97">
        <v>0</v>
      </c>
      <c r="D20" s="97">
        <v>0</v>
      </c>
      <c r="E20" s="97">
        <v>38608000</v>
      </c>
      <c r="F20" s="97">
        <v>0</v>
      </c>
      <c r="G20" s="97">
        <v>0</v>
      </c>
      <c r="H20" s="97">
        <v>9000000</v>
      </c>
      <c r="I20" s="104">
        <v>652</v>
      </c>
      <c r="J20" s="108" t="s">
        <v>214</v>
      </c>
      <c r="K20" s="97">
        <v>0</v>
      </c>
      <c r="L20" s="97">
        <v>0</v>
      </c>
      <c r="M20" s="97">
        <v>0</v>
      </c>
      <c r="N20" s="97">
        <f t="shared" si="0"/>
        <v>47608000</v>
      </c>
    </row>
    <row r="21" spans="1:14" x14ac:dyDescent="0.25">
      <c r="A21" s="104">
        <v>656</v>
      </c>
      <c r="B21" s="108" t="s">
        <v>139</v>
      </c>
      <c r="C21" s="97">
        <v>0</v>
      </c>
      <c r="D21" s="97">
        <v>0</v>
      </c>
      <c r="E21" s="97">
        <v>500000</v>
      </c>
      <c r="F21" s="97">
        <v>0</v>
      </c>
      <c r="G21" s="97">
        <v>0</v>
      </c>
      <c r="H21" s="97">
        <v>0</v>
      </c>
      <c r="I21" s="104">
        <v>656</v>
      </c>
      <c r="J21" s="108" t="s">
        <v>139</v>
      </c>
      <c r="K21" s="97">
        <v>0</v>
      </c>
      <c r="L21" s="97">
        <v>0</v>
      </c>
      <c r="M21" s="97">
        <v>0</v>
      </c>
      <c r="N21" s="97">
        <f t="shared" si="0"/>
        <v>500000</v>
      </c>
    </row>
    <row r="22" spans="1:14" x14ac:dyDescent="0.25">
      <c r="A22" s="104">
        <v>657</v>
      </c>
      <c r="B22" s="108" t="s">
        <v>213</v>
      </c>
      <c r="C22" s="97">
        <v>0</v>
      </c>
      <c r="D22" s="97">
        <v>3500000</v>
      </c>
      <c r="E22" s="97">
        <v>2500000</v>
      </c>
      <c r="F22" s="97">
        <v>0</v>
      </c>
      <c r="G22" s="97">
        <v>0</v>
      </c>
      <c r="H22" s="97">
        <v>0</v>
      </c>
      <c r="I22" s="104">
        <v>657</v>
      </c>
      <c r="J22" s="108" t="s">
        <v>213</v>
      </c>
      <c r="K22" s="97">
        <v>0</v>
      </c>
      <c r="L22" s="97">
        <v>0</v>
      </c>
      <c r="M22" s="97">
        <v>0</v>
      </c>
      <c r="N22" s="97">
        <f t="shared" si="0"/>
        <v>6000000</v>
      </c>
    </row>
    <row r="23" spans="1:14" x14ac:dyDescent="0.25">
      <c r="A23" s="104"/>
      <c r="B23" s="108"/>
      <c r="C23" s="97"/>
      <c r="D23" s="97"/>
      <c r="E23" s="97"/>
      <c r="F23" s="97"/>
      <c r="G23" s="97"/>
      <c r="H23" s="97"/>
      <c r="I23" s="104"/>
      <c r="J23" s="108"/>
      <c r="K23" s="97"/>
      <c r="L23" s="97"/>
      <c r="M23" s="97"/>
      <c r="N23" s="97">
        <f t="shared" si="0"/>
        <v>0</v>
      </c>
    </row>
    <row r="24" spans="1:14" ht="12.75" x14ac:dyDescent="0.25">
      <c r="A24" s="496" t="s">
        <v>74</v>
      </c>
      <c r="B24" s="497"/>
      <c r="C24" s="43">
        <v>0</v>
      </c>
      <c r="D24" s="43">
        <v>188041800</v>
      </c>
      <c r="E24" s="43">
        <v>55799523</v>
      </c>
      <c r="F24" s="43">
        <v>0</v>
      </c>
      <c r="G24" s="43">
        <v>0</v>
      </c>
      <c r="H24" s="43">
        <v>0</v>
      </c>
      <c r="I24" s="496" t="s">
        <v>74</v>
      </c>
      <c r="J24" s="497"/>
      <c r="K24" s="43">
        <v>0</v>
      </c>
      <c r="L24" s="43">
        <v>0</v>
      </c>
      <c r="M24" s="43">
        <v>0</v>
      </c>
      <c r="N24" s="43">
        <f t="shared" si="0"/>
        <v>243841323</v>
      </c>
    </row>
    <row r="25" spans="1:14" x14ac:dyDescent="0.25">
      <c r="A25" s="104">
        <v>747</v>
      </c>
      <c r="B25" s="108" t="s">
        <v>139</v>
      </c>
      <c r="C25" s="97">
        <v>0</v>
      </c>
      <c r="D25" s="97">
        <v>188041800</v>
      </c>
      <c r="E25" s="97">
        <v>35799523</v>
      </c>
      <c r="F25" s="97">
        <v>0</v>
      </c>
      <c r="G25" s="97">
        <v>0</v>
      </c>
      <c r="H25" s="97">
        <v>0</v>
      </c>
      <c r="I25" s="104">
        <v>747</v>
      </c>
      <c r="J25" s="108" t="s">
        <v>139</v>
      </c>
      <c r="K25" s="97">
        <v>0</v>
      </c>
      <c r="L25" s="97">
        <v>0</v>
      </c>
      <c r="M25" s="97">
        <v>0</v>
      </c>
      <c r="N25" s="97">
        <f t="shared" si="0"/>
        <v>223841323</v>
      </c>
    </row>
    <row r="26" spans="1:14" ht="18" x14ac:dyDescent="0.25">
      <c r="A26" s="104">
        <v>771</v>
      </c>
      <c r="B26" s="108" t="s">
        <v>212</v>
      </c>
      <c r="C26" s="97">
        <v>0</v>
      </c>
      <c r="D26" s="97">
        <v>0</v>
      </c>
      <c r="E26" s="97">
        <v>20000000</v>
      </c>
      <c r="F26" s="97">
        <v>0</v>
      </c>
      <c r="G26" s="97">
        <v>0</v>
      </c>
      <c r="H26" s="97">
        <v>0</v>
      </c>
      <c r="I26" s="104">
        <v>771</v>
      </c>
      <c r="J26" s="108" t="s">
        <v>212</v>
      </c>
      <c r="K26" s="97">
        <v>0</v>
      </c>
      <c r="L26" s="97">
        <v>0</v>
      </c>
      <c r="M26" s="97">
        <v>0</v>
      </c>
      <c r="N26" s="97">
        <f t="shared" si="0"/>
        <v>20000000</v>
      </c>
    </row>
    <row r="27" spans="1:14" ht="9.9499999999999993" customHeight="1" x14ac:dyDescent="0.25">
      <c r="A27" s="21" t="s">
        <v>144</v>
      </c>
      <c r="B27" s="22"/>
      <c r="C27" s="21"/>
      <c r="D27" s="21"/>
      <c r="E27" s="21"/>
      <c r="F27" s="21"/>
    </row>
    <row r="28" spans="1:14" ht="9.9499999999999993" customHeight="1" x14ac:dyDescent="0.25">
      <c r="A28" s="21" t="s">
        <v>143</v>
      </c>
      <c r="B28" s="22"/>
      <c r="C28" s="21"/>
      <c r="D28" s="21"/>
      <c r="E28" s="21"/>
      <c r="F28" s="21"/>
    </row>
    <row r="29" spans="1:14" ht="9.9499999999999993" customHeight="1" x14ac:dyDescent="0.25">
      <c r="A29" s="21"/>
      <c r="B29" s="22"/>
      <c r="C29" s="21"/>
      <c r="D29" s="21"/>
      <c r="E29" s="21"/>
      <c r="F29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4:B24"/>
    <mergeCell ref="A17:B17"/>
    <mergeCell ref="A14:B14"/>
    <mergeCell ref="A13:B13"/>
    <mergeCell ref="A11:B11"/>
    <mergeCell ref="I13:J13"/>
    <mergeCell ref="I14:J14"/>
    <mergeCell ref="I17:J17"/>
    <mergeCell ref="I24:J2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2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31" sqref="G3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25" customFormat="1" ht="12.75" x14ac:dyDescent="0.25">
      <c r="A1" s="488" t="s">
        <v>131</v>
      </c>
      <c r="B1" s="489"/>
      <c r="C1" s="489"/>
      <c r="D1" s="489"/>
      <c r="E1" s="489"/>
      <c r="F1" s="489"/>
      <c r="G1" s="489"/>
      <c r="H1" s="123" t="s">
        <v>130</v>
      </c>
    </row>
    <row r="2" spans="1:8" s="25" customFormat="1" ht="12.75" x14ac:dyDescent="0.25">
      <c r="A2" s="490" t="s">
        <v>183</v>
      </c>
      <c r="B2" s="491"/>
      <c r="C2" s="491"/>
      <c r="D2" s="491"/>
      <c r="E2" s="491"/>
      <c r="F2" s="491"/>
      <c r="G2" s="491"/>
      <c r="H2" s="118" t="s">
        <v>211</v>
      </c>
    </row>
    <row r="3" spans="1:8" s="25" customFormat="1" ht="12.75" x14ac:dyDescent="0.25">
      <c r="A3" s="492" t="s">
        <v>181</v>
      </c>
      <c r="B3" s="493"/>
      <c r="C3" s="493"/>
      <c r="D3" s="493"/>
      <c r="E3" s="493"/>
      <c r="F3" s="493"/>
      <c r="G3" s="493"/>
      <c r="H3" s="65"/>
    </row>
    <row r="4" spans="1:8" s="25" customFormat="1" x14ac:dyDescent="0.25"/>
    <row r="5" spans="1:8" s="25" customFormat="1" ht="12.75" x14ac:dyDescent="0.25">
      <c r="A5" s="494" t="s">
        <v>210</v>
      </c>
      <c r="B5" s="495"/>
      <c r="C5" s="495"/>
      <c r="D5" s="495"/>
      <c r="E5" s="495"/>
      <c r="F5" s="495"/>
      <c r="G5" s="122" t="s">
        <v>179</v>
      </c>
      <c r="H5" s="121">
        <v>0</v>
      </c>
    </row>
    <row r="6" spans="1:8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20">
        <v>8</v>
      </c>
      <c r="H6" s="120" t="s">
        <v>89</v>
      </c>
    </row>
    <row r="7" spans="1:8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209</v>
      </c>
      <c r="E7" s="113" t="s">
        <v>208</v>
      </c>
      <c r="F7" s="113" t="s">
        <v>207</v>
      </c>
      <c r="G7" s="113" t="s">
        <v>187</v>
      </c>
      <c r="H7" s="113" t="s">
        <v>167</v>
      </c>
    </row>
    <row r="8" spans="1:8" x14ac:dyDescent="0.25">
      <c r="A8" s="111" t="s">
        <v>166</v>
      </c>
      <c r="B8" s="110"/>
      <c r="C8" s="109"/>
      <c r="D8" s="109"/>
      <c r="E8" s="109"/>
      <c r="F8" s="109"/>
      <c r="G8" s="109"/>
      <c r="H8" s="109">
        <f t="shared" ref="H8:H27" si="0">SUM(C8:G8)</f>
        <v>0</v>
      </c>
    </row>
    <row r="9" spans="1:8" ht="12.75" x14ac:dyDescent="0.25">
      <c r="A9" s="486" t="s">
        <v>119</v>
      </c>
      <c r="B9" s="487"/>
      <c r="C9" s="58">
        <v>79566622</v>
      </c>
      <c r="D9" s="58">
        <v>0</v>
      </c>
      <c r="E9" s="58">
        <v>0</v>
      </c>
      <c r="F9" s="58">
        <v>0</v>
      </c>
      <c r="G9" s="58">
        <v>0</v>
      </c>
      <c r="H9" s="58">
        <f t="shared" si="0"/>
        <v>79566622</v>
      </c>
    </row>
    <row r="10" spans="1:8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>
        <f t="shared" si="0"/>
        <v>0</v>
      </c>
    </row>
    <row r="11" spans="1:8" ht="12.75" x14ac:dyDescent="0.25">
      <c r="A11" s="484" t="s">
        <v>164</v>
      </c>
      <c r="B11" s="485"/>
      <c r="C11" s="102">
        <v>79566622</v>
      </c>
      <c r="D11" s="102">
        <v>0</v>
      </c>
      <c r="E11" s="102">
        <v>0</v>
      </c>
      <c r="F11" s="102">
        <v>0</v>
      </c>
      <c r="G11" s="102">
        <v>0</v>
      </c>
      <c r="H11" s="102">
        <f t="shared" si="0"/>
        <v>79566622</v>
      </c>
    </row>
    <row r="12" spans="1:8" x14ac:dyDescent="0.25">
      <c r="A12" s="111" t="s">
        <v>163</v>
      </c>
      <c r="B12" s="110"/>
      <c r="C12" s="109"/>
      <c r="D12" s="109"/>
      <c r="E12" s="109"/>
      <c r="F12" s="109"/>
      <c r="G12" s="109"/>
      <c r="H12" s="109">
        <f t="shared" si="0"/>
        <v>0</v>
      </c>
    </row>
    <row r="13" spans="1:8" ht="12.75" x14ac:dyDescent="0.25">
      <c r="A13" s="486" t="s">
        <v>119</v>
      </c>
      <c r="B13" s="487"/>
      <c r="C13" s="58">
        <v>7159905</v>
      </c>
      <c r="D13" s="58">
        <v>0</v>
      </c>
      <c r="E13" s="58">
        <v>0</v>
      </c>
      <c r="F13" s="58">
        <v>0</v>
      </c>
      <c r="G13" s="58">
        <v>0</v>
      </c>
      <c r="H13" s="58">
        <f t="shared" si="0"/>
        <v>7159905</v>
      </c>
    </row>
    <row r="14" spans="1:8" ht="12.75" x14ac:dyDescent="0.25">
      <c r="A14" s="484" t="s">
        <v>162</v>
      </c>
      <c r="B14" s="485"/>
      <c r="C14" s="102">
        <v>7159905</v>
      </c>
      <c r="D14" s="102">
        <v>0</v>
      </c>
      <c r="E14" s="102">
        <v>0</v>
      </c>
      <c r="F14" s="102">
        <v>0</v>
      </c>
      <c r="G14" s="102">
        <v>0</v>
      </c>
      <c r="H14" s="102">
        <f t="shared" si="0"/>
        <v>7159905</v>
      </c>
    </row>
    <row r="15" spans="1:8" x14ac:dyDescent="0.25">
      <c r="A15" s="111"/>
      <c r="B15" s="110"/>
      <c r="C15" s="109"/>
      <c r="D15" s="109"/>
      <c r="E15" s="109"/>
      <c r="F15" s="109"/>
      <c r="G15" s="109"/>
      <c r="H15" s="109">
        <f t="shared" si="0"/>
        <v>0</v>
      </c>
    </row>
    <row r="16" spans="1:8" x14ac:dyDescent="0.25">
      <c r="A16" s="111" t="s">
        <v>161</v>
      </c>
      <c r="B16" s="110"/>
      <c r="C16" s="109"/>
      <c r="D16" s="109"/>
      <c r="E16" s="109"/>
      <c r="F16" s="109"/>
      <c r="G16" s="109"/>
      <c r="H16" s="109">
        <f t="shared" si="0"/>
        <v>0</v>
      </c>
    </row>
    <row r="17" spans="1:8" ht="12.75" x14ac:dyDescent="0.25">
      <c r="A17" s="486" t="s">
        <v>75</v>
      </c>
      <c r="B17" s="487"/>
      <c r="C17" s="58">
        <v>79566622</v>
      </c>
      <c r="D17" s="58">
        <v>0</v>
      </c>
      <c r="E17" s="58">
        <v>0</v>
      </c>
      <c r="F17" s="58">
        <v>0</v>
      </c>
      <c r="G17" s="58">
        <v>0</v>
      </c>
      <c r="H17" s="58">
        <f t="shared" si="0"/>
        <v>79566622</v>
      </c>
    </row>
    <row r="18" spans="1:8" ht="18" x14ac:dyDescent="0.25">
      <c r="A18" s="104">
        <v>606</v>
      </c>
      <c r="B18" s="108" t="s">
        <v>160</v>
      </c>
      <c r="C18" s="97">
        <v>2830000</v>
      </c>
      <c r="D18" s="97">
        <v>0</v>
      </c>
      <c r="E18" s="97">
        <v>0</v>
      </c>
      <c r="F18" s="97">
        <v>0</v>
      </c>
      <c r="G18" s="97">
        <v>0</v>
      </c>
      <c r="H18" s="97">
        <f t="shared" si="0"/>
        <v>2830000</v>
      </c>
    </row>
    <row r="19" spans="1:8" x14ac:dyDescent="0.25">
      <c r="A19" s="104">
        <v>613</v>
      </c>
      <c r="B19" s="108" t="s">
        <v>159</v>
      </c>
      <c r="C19" s="97">
        <v>4260127</v>
      </c>
      <c r="D19" s="97">
        <v>0</v>
      </c>
      <c r="E19" s="97">
        <v>0</v>
      </c>
      <c r="F19" s="97">
        <v>0</v>
      </c>
      <c r="G19" s="97">
        <v>0</v>
      </c>
      <c r="H19" s="97">
        <f t="shared" si="0"/>
        <v>4260127</v>
      </c>
    </row>
    <row r="20" spans="1:8" x14ac:dyDescent="0.25">
      <c r="A20" s="104">
        <v>615</v>
      </c>
      <c r="B20" s="108" t="s">
        <v>158</v>
      </c>
      <c r="C20" s="97">
        <v>508000</v>
      </c>
      <c r="D20" s="97">
        <v>0</v>
      </c>
      <c r="E20" s="97">
        <v>0</v>
      </c>
      <c r="F20" s="97">
        <v>0</v>
      </c>
      <c r="G20" s="97">
        <v>0</v>
      </c>
      <c r="H20" s="97">
        <f t="shared" si="0"/>
        <v>508000</v>
      </c>
    </row>
    <row r="21" spans="1:8" ht="18" x14ac:dyDescent="0.25">
      <c r="A21" s="104">
        <v>624</v>
      </c>
      <c r="B21" s="108" t="s">
        <v>154</v>
      </c>
      <c r="C21" s="97">
        <v>7159045</v>
      </c>
      <c r="D21" s="97">
        <v>0</v>
      </c>
      <c r="E21" s="97">
        <v>0</v>
      </c>
      <c r="F21" s="97">
        <v>0</v>
      </c>
      <c r="G21" s="97">
        <v>0</v>
      </c>
      <c r="H21" s="97">
        <f t="shared" si="0"/>
        <v>7159045</v>
      </c>
    </row>
    <row r="22" spans="1:8" ht="18" x14ac:dyDescent="0.25">
      <c r="A22" s="104">
        <v>626</v>
      </c>
      <c r="B22" s="108" t="s">
        <v>152</v>
      </c>
      <c r="C22" s="97">
        <v>1420000</v>
      </c>
      <c r="D22" s="97">
        <v>0</v>
      </c>
      <c r="E22" s="97">
        <v>0</v>
      </c>
      <c r="F22" s="97">
        <v>0</v>
      </c>
      <c r="G22" s="97">
        <v>0</v>
      </c>
      <c r="H22" s="97">
        <f t="shared" si="0"/>
        <v>1420000</v>
      </c>
    </row>
    <row r="23" spans="1:8" x14ac:dyDescent="0.25">
      <c r="A23" s="104">
        <v>641</v>
      </c>
      <c r="B23" s="108" t="s">
        <v>151</v>
      </c>
      <c r="C23" s="97">
        <v>53628976</v>
      </c>
      <c r="D23" s="97">
        <v>0</v>
      </c>
      <c r="E23" s="97">
        <v>0</v>
      </c>
      <c r="F23" s="97">
        <v>0</v>
      </c>
      <c r="G23" s="97">
        <v>0</v>
      </c>
      <c r="H23" s="97">
        <f t="shared" si="0"/>
        <v>53628976</v>
      </c>
    </row>
    <row r="24" spans="1:8" ht="18" x14ac:dyDescent="0.25">
      <c r="A24" s="104">
        <v>645</v>
      </c>
      <c r="B24" s="108" t="s">
        <v>150</v>
      </c>
      <c r="C24" s="97">
        <v>9760474</v>
      </c>
      <c r="D24" s="97">
        <v>0</v>
      </c>
      <c r="E24" s="97">
        <v>0</v>
      </c>
      <c r="F24" s="97">
        <v>0</v>
      </c>
      <c r="G24" s="97">
        <v>0</v>
      </c>
      <c r="H24" s="97">
        <f t="shared" si="0"/>
        <v>9760474</v>
      </c>
    </row>
    <row r="25" spans="1:8" x14ac:dyDescent="0.25">
      <c r="A25" s="104"/>
      <c r="B25" s="108"/>
      <c r="C25" s="97"/>
      <c r="D25" s="97"/>
      <c r="E25" s="97"/>
      <c r="F25" s="97"/>
      <c r="G25" s="97"/>
      <c r="H25" s="97">
        <f t="shared" si="0"/>
        <v>0</v>
      </c>
    </row>
    <row r="26" spans="1:8" ht="12.75" x14ac:dyDescent="0.25">
      <c r="A26" s="496" t="s">
        <v>74</v>
      </c>
      <c r="B26" s="497"/>
      <c r="C26" s="43">
        <v>7159905</v>
      </c>
      <c r="D26" s="43">
        <v>0</v>
      </c>
      <c r="E26" s="43">
        <v>0</v>
      </c>
      <c r="F26" s="43">
        <v>0</v>
      </c>
      <c r="G26" s="43">
        <v>0</v>
      </c>
      <c r="H26" s="43">
        <f t="shared" si="0"/>
        <v>7159905</v>
      </c>
    </row>
    <row r="27" spans="1:8" x14ac:dyDescent="0.25">
      <c r="A27" s="104">
        <v>747</v>
      </c>
      <c r="B27" s="108" t="s">
        <v>139</v>
      </c>
      <c r="C27" s="97">
        <v>7159905</v>
      </c>
      <c r="D27" s="97">
        <v>0</v>
      </c>
      <c r="E27" s="97">
        <v>0</v>
      </c>
      <c r="F27" s="97">
        <v>0</v>
      </c>
      <c r="G27" s="97">
        <v>0</v>
      </c>
      <c r="H27" s="97">
        <f t="shared" si="0"/>
        <v>7159905</v>
      </c>
    </row>
    <row r="28" spans="1:8" ht="9.9499999999999993" customHeight="1" x14ac:dyDescent="0.25">
      <c r="A28" s="21" t="s">
        <v>144</v>
      </c>
      <c r="B28" s="22"/>
      <c r="C28" s="21"/>
      <c r="D28" s="21"/>
      <c r="E28" s="21"/>
      <c r="F28" s="21"/>
    </row>
    <row r="29" spans="1:8" ht="9.9499999999999993" customHeight="1" x14ac:dyDescent="0.25">
      <c r="A29" s="21" t="s">
        <v>143</v>
      </c>
      <c r="B29" s="22"/>
      <c r="C29" s="21"/>
      <c r="D29" s="21"/>
      <c r="E29" s="21"/>
      <c r="F29" s="21"/>
    </row>
    <row r="30" spans="1:8" ht="9.9499999999999993" customHeight="1" x14ac:dyDescent="0.25">
      <c r="A30" s="21"/>
      <c r="B30" s="22"/>
      <c r="C30" s="21"/>
      <c r="D30" s="21"/>
      <c r="E30" s="21"/>
      <c r="F30" s="21"/>
    </row>
  </sheetData>
  <mergeCells count="11">
    <mergeCell ref="A26:B26"/>
    <mergeCell ref="A17:B17"/>
    <mergeCell ref="A14:B14"/>
    <mergeCell ref="A13:B13"/>
    <mergeCell ref="A11:B11"/>
    <mergeCell ref="A10:B10"/>
    <mergeCell ref="A9:B9"/>
    <mergeCell ref="A1:G1"/>
    <mergeCell ref="A2:G2"/>
    <mergeCell ref="A3:G3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4" pageOrder="overThenDown" orientation="landscape" useFirstPageNumber="1" r:id="rId1"/>
  <headerFoot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K28" sqref="K2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206</v>
      </c>
      <c r="I2" s="498" t="s">
        <v>183</v>
      </c>
      <c r="J2" s="499"/>
      <c r="K2" s="499"/>
      <c r="L2" s="499"/>
      <c r="M2" s="499"/>
      <c r="N2" s="499"/>
      <c r="O2" s="500"/>
      <c r="P2" s="118" t="s">
        <v>206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205</v>
      </c>
      <c r="B5" s="504"/>
      <c r="C5" s="504"/>
      <c r="D5" s="504"/>
      <c r="E5" s="504"/>
      <c r="F5" s="504"/>
      <c r="G5" s="116" t="s">
        <v>179</v>
      </c>
      <c r="H5" s="117">
        <v>0</v>
      </c>
      <c r="I5" s="494" t="s">
        <v>205</v>
      </c>
      <c r="J5" s="504"/>
      <c r="K5" s="504"/>
      <c r="L5" s="504"/>
      <c r="M5" s="504"/>
      <c r="N5" s="504"/>
      <c r="O5" s="116" t="s">
        <v>179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89</v>
      </c>
    </row>
    <row r="7" spans="1:16" s="112" customFormat="1" ht="54" x14ac:dyDescent="0.25">
      <c r="A7" s="113" t="s">
        <v>172</v>
      </c>
      <c r="B7" s="113" t="s">
        <v>1</v>
      </c>
      <c r="C7" s="113" t="s">
        <v>178</v>
      </c>
      <c r="D7" s="113" t="s">
        <v>204</v>
      </c>
      <c r="E7" s="113" t="s">
        <v>203</v>
      </c>
      <c r="F7" s="113" t="s">
        <v>202</v>
      </c>
      <c r="G7" s="113" t="s">
        <v>201</v>
      </c>
      <c r="H7" s="113" t="s">
        <v>200</v>
      </c>
      <c r="I7" s="113" t="s">
        <v>172</v>
      </c>
      <c r="J7" s="113" t="s">
        <v>1</v>
      </c>
      <c r="K7" s="113" t="s">
        <v>199</v>
      </c>
      <c r="L7" s="113" t="s">
        <v>198</v>
      </c>
      <c r="M7" s="113" t="s">
        <v>187</v>
      </c>
      <c r="N7" s="113" t="s">
        <v>168</v>
      </c>
      <c r="O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/>
      <c r="M8" s="109"/>
      <c r="N8" s="109"/>
      <c r="O8" s="109">
        <f t="shared" ref="O8:O32" si="0">SUM(K8:N8)+ SUM(C8:H8)</f>
        <v>0</v>
      </c>
    </row>
    <row r="9" spans="1:16" ht="12.75" x14ac:dyDescent="0.25">
      <c r="A9" s="486" t="s">
        <v>119</v>
      </c>
      <c r="B9" s="487"/>
      <c r="C9" s="58">
        <v>83143920</v>
      </c>
      <c r="D9" s="58">
        <v>8060000</v>
      </c>
      <c r="E9" s="58">
        <v>0</v>
      </c>
      <c r="F9" s="58">
        <v>4600000</v>
      </c>
      <c r="G9" s="58">
        <v>530000</v>
      </c>
      <c r="H9" s="58">
        <v>0</v>
      </c>
      <c r="I9" s="486" t="s">
        <v>119</v>
      </c>
      <c r="J9" s="487"/>
      <c r="K9" s="58">
        <v>0</v>
      </c>
      <c r="L9" s="58">
        <v>4700000</v>
      </c>
      <c r="M9" s="58">
        <v>1000000</v>
      </c>
      <c r="N9" s="58">
        <v>0</v>
      </c>
      <c r="O9" s="58">
        <f t="shared" si="0"/>
        <v>102033920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/>
      <c r="N10" s="102"/>
      <c r="O10" s="102">
        <f t="shared" si="0"/>
        <v>0</v>
      </c>
    </row>
    <row r="11" spans="1:16" ht="12.75" x14ac:dyDescent="0.25">
      <c r="A11" s="484" t="s">
        <v>164</v>
      </c>
      <c r="B11" s="485"/>
      <c r="C11" s="102">
        <v>83143920</v>
      </c>
      <c r="D11" s="102">
        <v>8060000</v>
      </c>
      <c r="E11" s="102">
        <v>0</v>
      </c>
      <c r="F11" s="102">
        <v>4600000</v>
      </c>
      <c r="G11" s="102">
        <v>530000</v>
      </c>
      <c r="H11" s="102">
        <v>0</v>
      </c>
      <c r="I11" s="484" t="s">
        <v>164</v>
      </c>
      <c r="J11" s="485"/>
      <c r="K11" s="102">
        <v>0</v>
      </c>
      <c r="L11" s="102">
        <v>4700000</v>
      </c>
      <c r="M11" s="102">
        <v>1000000</v>
      </c>
      <c r="N11" s="102">
        <v>0</v>
      </c>
      <c r="O11" s="102">
        <f t="shared" si="0"/>
        <v>102033920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/>
      <c r="M12" s="109"/>
      <c r="N12" s="109"/>
      <c r="O12" s="109">
        <f t="shared" si="0"/>
        <v>0</v>
      </c>
    </row>
    <row r="13" spans="1:16" ht="12.75" x14ac:dyDescent="0.25">
      <c r="A13" s="486" t="s">
        <v>119</v>
      </c>
      <c r="B13" s="487"/>
      <c r="C13" s="58">
        <v>0</v>
      </c>
      <c r="D13" s="58">
        <v>0</v>
      </c>
      <c r="E13" s="58">
        <v>2500000</v>
      </c>
      <c r="F13" s="58">
        <v>1800000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v>0</v>
      </c>
      <c r="M13" s="58">
        <v>0</v>
      </c>
      <c r="N13" s="58">
        <v>0</v>
      </c>
      <c r="O13" s="58">
        <f t="shared" si="0"/>
        <v>4300000</v>
      </c>
    </row>
    <row r="14" spans="1:16" ht="12.75" x14ac:dyDescent="0.25">
      <c r="A14" s="484" t="s">
        <v>162</v>
      </c>
      <c r="B14" s="485"/>
      <c r="C14" s="102">
        <v>0</v>
      </c>
      <c r="D14" s="102">
        <v>0</v>
      </c>
      <c r="E14" s="102">
        <v>2500000</v>
      </c>
      <c r="F14" s="102">
        <v>1800000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v>0</v>
      </c>
      <c r="M14" s="102">
        <v>0</v>
      </c>
      <c r="N14" s="102">
        <v>0</v>
      </c>
      <c r="O14" s="102">
        <f t="shared" si="0"/>
        <v>4300000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/>
      <c r="O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/>
      <c r="M16" s="109"/>
      <c r="N16" s="109"/>
      <c r="O16" s="109">
        <f t="shared" si="0"/>
        <v>0</v>
      </c>
    </row>
    <row r="17" spans="1:15" ht="12.75" x14ac:dyDescent="0.25">
      <c r="A17" s="486" t="s">
        <v>75</v>
      </c>
      <c r="B17" s="487"/>
      <c r="C17" s="58">
        <v>83143920</v>
      </c>
      <c r="D17" s="58">
        <v>8060000</v>
      </c>
      <c r="E17" s="58">
        <v>0</v>
      </c>
      <c r="F17" s="58">
        <v>4600000</v>
      </c>
      <c r="G17" s="58">
        <v>530000</v>
      </c>
      <c r="H17" s="58">
        <v>0</v>
      </c>
      <c r="I17" s="486" t="s">
        <v>75</v>
      </c>
      <c r="J17" s="487"/>
      <c r="K17" s="58">
        <v>0</v>
      </c>
      <c r="L17" s="58">
        <v>4700000</v>
      </c>
      <c r="M17" s="58">
        <v>1000000</v>
      </c>
      <c r="N17" s="58">
        <v>0</v>
      </c>
      <c r="O17" s="58">
        <f t="shared" si="0"/>
        <v>102033920</v>
      </c>
    </row>
    <row r="18" spans="1:15" ht="18" x14ac:dyDescent="0.25">
      <c r="A18" s="104">
        <v>606</v>
      </c>
      <c r="B18" s="108" t="s">
        <v>160</v>
      </c>
      <c r="C18" s="97">
        <v>2250000</v>
      </c>
      <c r="D18" s="97">
        <v>2160000</v>
      </c>
      <c r="E18" s="97">
        <v>0</v>
      </c>
      <c r="F18" s="97">
        <v>2300000</v>
      </c>
      <c r="G18" s="97">
        <v>350000</v>
      </c>
      <c r="H18" s="97">
        <v>0</v>
      </c>
      <c r="I18" s="104">
        <v>606</v>
      </c>
      <c r="J18" s="108" t="s">
        <v>160</v>
      </c>
      <c r="K18" s="97">
        <v>0</v>
      </c>
      <c r="L18" s="97">
        <v>500000</v>
      </c>
      <c r="M18" s="97">
        <v>0</v>
      </c>
      <c r="N18" s="97">
        <v>0</v>
      </c>
      <c r="O18" s="97">
        <f t="shared" si="0"/>
        <v>7560000</v>
      </c>
    </row>
    <row r="19" spans="1:15" x14ac:dyDescent="0.25">
      <c r="A19" s="104">
        <v>615</v>
      </c>
      <c r="B19" s="108" t="s">
        <v>158</v>
      </c>
      <c r="C19" s="97">
        <v>900000</v>
      </c>
      <c r="D19" s="97">
        <v>1500000</v>
      </c>
      <c r="E19" s="97">
        <v>0</v>
      </c>
      <c r="F19" s="97">
        <v>500000</v>
      </c>
      <c r="G19" s="97">
        <v>0</v>
      </c>
      <c r="H19" s="97">
        <v>0</v>
      </c>
      <c r="I19" s="104">
        <v>615</v>
      </c>
      <c r="J19" s="108" t="s">
        <v>158</v>
      </c>
      <c r="K19" s="97">
        <v>0</v>
      </c>
      <c r="L19" s="97">
        <v>0</v>
      </c>
      <c r="M19" s="97">
        <v>1000000</v>
      </c>
      <c r="N19" s="97">
        <v>0</v>
      </c>
      <c r="O19" s="97">
        <f t="shared" si="0"/>
        <v>3900000</v>
      </c>
    </row>
    <row r="20" spans="1:15" x14ac:dyDescent="0.25">
      <c r="A20" s="104">
        <v>617</v>
      </c>
      <c r="B20" s="108" t="s">
        <v>197</v>
      </c>
      <c r="C20" s="97">
        <v>200000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104">
        <v>617</v>
      </c>
      <c r="J20" s="108" t="s">
        <v>197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200000</v>
      </c>
    </row>
    <row r="21" spans="1:15" x14ac:dyDescent="0.25">
      <c r="A21" s="104">
        <v>618</v>
      </c>
      <c r="B21" s="108" t="s">
        <v>157</v>
      </c>
      <c r="C21" s="97">
        <v>0</v>
      </c>
      <c r="D21" s="97">
        <v>1350000</v>
      </c>
      <c r="E21" s="97">
        <v>0</v>
      </c>
      <c r="F21" s="97">
        <v>0</v>
      </c>
      <c r="G21" s="97">
        <v>180000</v>
      </c>
      <c r="H21" s="97">
        <v>0</v>
      </c>
      <c r="I21" s="104">
        <v>618</v>
      </c>
      <c r="J21" s="108" t="s">
        <v>157</v>
      </c>
      <c r="K21" s="97">
        <v>0</v>
      </c>
      <c r="L21" s="97">
        <v>4200000</v>
      </c>
      <c r="M21" s="97">
        <v>0</v>
      </c>
      <c r="N21" s="97">
        <v>0</v>
      </c>
      <c r="O21" s="97">
        <f t="shared" si="0"/>
        <v>5730000</v>
      </c>
    </row>
    <row r="22" spans="1:15" ht="18" x14ac:dyDescent="0.25">
      <c r="A22" s="104">
        <v>622</v>
      </c>
      <c r="B22" s="108" t="s">
        <v>156</v>
      </c>
      <c r="C22" s="97">
        <v>0</v>
      </c>
      <c r="D22" s="97">
        <v>0</v>
      </c>
      <c r="E22" s="97">
        <v>0</v>
      </c>
      <c r="F22" s="97">
        <v>1300000</v>
      </c>
      <c r="G22" s="97">
        <v>0</v>
      </c>
      <c r="H22" s="97">
        <v>0</v>
      </c>
      <c r="I22" s="104">
        <v>622</v>
      </c>
      <c r="J22" s="108" t="s">
        <v>156</v>
      </c>
      <c r="K22" s="97">
        <v>0</v>
      </c>
      <c r="L22" s="97">
        <v>0</v>
      </c>
      <c r="M22" s="97">
        <v>0</v>
      </c>
      <c r="N22" s="97">
        <v>0</v>
      </c>
      <c r="O22" s="97">
        <f t="shared" si="0"/>
        <v>1300000</v>
      </c>
    </row>
    <row r="23" spans="1:15" ht="18" x14ac:dyDescent="0.25">
      <c r="A23" s="104">
        <v>624</v>
      </c>
      <c r="B23" s="108" t="s">
        <v>154</v>
      </c>
      <c r="C23" s="97">
        <v>0</v>
      </c>
      <c r="D23" s="97">
        <v>3000000</v>
      </c>
      <c r="E23" s="97">
        <v>0</v>
      </c>
      <c r="F23" s="97">
        <v>0</v>
      </c>
      <c r="G23" s="97">
        <v>0</v>
      </c>
      <c r="H23" s="97">
        <v>0</v>
      </c>
      <c r="I23" s="104">
        <v>624</v>
      </c>
      <c r="J23" s="108" t="s">
        <v>154</v>
      </c>
      <c r="K23" s="97">
        <v>0</v>
      </c>
      <c r="L23" s="97">
        <v>0</v>
      </c>
      <c r="M23" s="97">
        <v>0</v>
      </c>
      <c r="N23" s="97">
        <v>0</v>
      </c>
      <c r="O23" s="97">
        <f t="shared" si="0"/>
        <v>3000000</v>
      </c>
    </row>
    <row r="24" spans="1:15" ht="18" x14ac:dyDescent="0.25">
      <c r="A24" s="104">
        <v>626</v>
      </c>
      <c r="B24" s="108" t="s">
        <v>152</v>
      </c>
      <c r="C24" s="97">
        <v>550000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4">
        <v>626</v>
      </c>
      <c r="J24" s="108" t="s">
        <v>152</v>
      </c>
      <c r="K24" s="97">
        <v>0</v>
      </c>
      <c r="L24" s="97">
        <v>0</v>
      </c>
      <c r="M24" s="97">
        <v>0</v>
      </c>
      <c r="N24" s="97">
        <v>0</v>
      </c>
      <c r="O24" s="97">
        <f t="shared" si="0"/>
        <v>550000</v>
      </c>
    </row>
    <row r="25" spans="1:15" ht="18" x14ac:dyDescent="0.25">
      <c r="A25" s="104">
        <v>635</v>
      </c>
      <c r="B25" s="108" t="s">
        <v>185</v>
      </c>
      <c r="C25" s="97">
        <v>0</v>
      </c>
      <c r="D25" s="97">
        <v>0</v>
      </c>
      <c r="E25" s="97">
        <v>0</v>
      </c>
      <c r="F25" s="97">
        <v>500000</v>
      </c>
      <c r="G25" s="97">
        <v>0</v>
      </c>
      <c r="H25" s="97">
        <v>0</v>
      </c>
      <c r="I25" s="104">
        <v>635</v>
      </c>
      <c r="J25" s="108" t="s">
        <v>185</v>
      </c>
      <c r="K25" s="97">
        <v>0</v>
      </c>
      <c r="L25" s="97">
        <v>0</v>
      </c>
      <c r="M25" s="97">
        <v>0</v>
      </c>
      <c r="N25" s="97">
        <v>0</v>
      </c>
      <c r="O25" s="97">
        <f t="shared" si="0"/>
        <v>500000</v>
      </c>
    </row>
    <row r="26" spans="1:15" x14ac:dyDescent="0.25">
      <c r="A26" s="104">
        <v>641</v>
      </c>
      <c r="B26" s="108" t="s">
        <v>151</v>
      </c>
      <c r="C26" s="97">
        <v>67227382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104">
        <v>641</v>
      </c>
      <c r="J26" s="108" t="s">
        <v>151</v>
      </c>
      <c r="K26" s="97">
        <v>0</v>
      </c>
      <c r="L26" s="97">
        <v>0</v>
      </c>
      <c r="M26" s="97">
        <v>0</v>
      </c>
      <c r="N26" s="97">
        <v>0</v>
      </c>
      <c r="O26" s="97">
        <f t="shared" si="0"/>
        <v>67227382</v>
      </c>
    </row>
    <row r="27" spans="1:15" ht="18" x14ac:dyDescent="0.25">
      <c r="A27" s="104">
        <v>645</v>
      </c>
      <c r="B27" s="108" t="s">
        <v>150</v>
      </c>
      <c r="C27" s="97">
        <v>12016538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4">
        <v>645</v>
      </c>
      <c r="J27" s="108" t="s">
        <v>150</v>
      </c>
      <c r="K27" s="97">
        <v>0</v>
      </c>
      <c r="L27" s="97">
        <v>0</v>
      </c>
      <c r="M27" s="97">
        <v>0</v>
      </c>
      <c r="N27" s="97">
        <v>0</v>
      </c>
      <c r="O27" s="97">
        <f t="shared" si="0"/>
        <v>12016538</v>
      </c>
    </row>
    <row r="28" spans="1:15" x14ac:dyDescent="0.25">
      <c r="A28" s="104">
        <v>656</v>
      </c>
      <c r="B28" s="108" t="s">
        <v>139</v>
      </c>
      <c r="C28" s="97">
        <v>0</v>
      </c>
      <c r="D28" s="97">
        <v>50000</v>
      </c>
      <c r="E28" s="97">
        <v>0</v>
      </c>
      <c r="F28" s="97">
        <v>0</v>
      </c>
      <c r="G28" s="97">
        <v>0</v>
      </c>
      <c r="H28" s="97">
        <v>0</v>
      </c>
      <c r="I28" s="104">
        <v>656</v>
      </c>
      <c r="J28" s="108" t="s">
        <v>139</v>
      </c>
      <c r="K28" s="97">
        <v>0</v>
      </c>
      <c r="L28" s="97">
        <v>0</v>
      </c>
      <c r="M28" s="97">
        <v>0</v>
      </c>
      <c r="N28" s="97">
        <v>0</v>
      </c>
      <c r="O28" s="97">
        <f t="shared" si="0"/>
        <v>50000</v>
      </c>
    </row>
    <row r="29" spans="1:15" x14ac:dyDescent="0.25">
      <c r="A29" s="111"/>
      <c r="B29" s="110"/>
      <c r="C29" s="109"/>
      <c r="D29" s="109"/>
      <c r="E29" s="109"/>
      <c r="F29" s="109"/>
      <c r="G29" s="109"/>
      <c r="H29" s="109"/>
      <c r="I29" s="111"/>
      <c r="J29" s="110"/>
      <c r="K29" s="109"/>
      <c r="L29" s="109"/>
      <c r="M29" s="109"/>
      <c r="N29" s="109"/>
      <c r="O29" s="109">
        <f t="shared" si="0"/>
        <v>0</v>
      </c>
    </row>
    <row r="30" spans="1:15" ht="12.75" x14ac:dyDescent="0.25">
      <c r="A30" s="486" t="s">
        <v>74</v>
      </c>
      <c r="B30" s="487"/>
      <c r="C30" s="58">
        <v>0</v>
      </c>
      <c r="D30" s="58">
        <v>0</v>
      </c>
      <c r="E30" s="58">
        <v>2500000</v>
      </c>
      <c r="F30" s="58">
        <v>1800000</v>
      </c>
      <c r="G30" s="58">
        <v>0</v>
      </c>
      <c r="H30" s="58">
        <v>0</v>
      </c>
      <c r="I30" s="486" t="s">
        <v>74</v>
      </c>
      <c r="J30" s="487"/>
      <c r="K30" s="58">
        <v>0</v>
      </c>
      <c r="L30" s="58">
        <v>0</v>
      </c>
      <c r="M30" s="58">
        <v>0</v>
      </c>
      <c r="N30" s="58">
        <v>0</v>
      </c>
      <c r="O30" s="58">
        <f t="shared" si="0"/>
        <v>4300000</v>
      </c>
    </row>
    <row r="31" spans="1:15" ht="18" x14ac:dyDescent="0.25">
      <c r="A31" s="104">
        <v>703</v>
      </c>
      <c r="B31" s="108" t="s">
        <v>196</v>
      </c>
      <c r="C31" s="97">
        <v>0</v>
      </c>
      <c r="D31" s="97">
        <v>0</v>
      </c>
      <c r="E31" s="97">
        <v>2500000</v>
      </c>
      <c r="F31" s="97">
        <v>0</v>
      </c>
      <c r="G31" s="97">
        <v>0</v>
      </c>
      <c r="H31" s="97">
        <v>0</v>
      </c>
      <c r="I31" s="104">
        <v>703</v>
      </c>
      <c r="J31" s="108" t="s">
        <v>196</v>
      </c>
      <c r="K31" s="97">
        <v>0</v>
      </c>
      <c r="L31" s="97">
        <v>0</v>
      </c>
      <c r="M31" s="97">
        <v>0</v>
      </c>
      <c r="N31" s="97">
        <v>0</v>
      </c>
      <c r="O31" s="97">
        <f t="shared" si="0"/>
        <v>2500000</v>
      </c>
    </row>
    <row r="32" spans="1:15" x14ac:dyDescent="0.25">
      <c r="A32" s="104">
        <v>706</v>
      </c>
      <c r="B32" s="108" t="s">
        <v>195</v>
      </c>
      <c r="C32" s="97">
        <v>0</v>
      </c>
      <c r="D32" s="97">
        <v>0</v>
      </c>
      <c r="E32" s="97">
        <v>0</v>
      </c>
      <c r="F32" s="97">
        <v>1800000</v>
      </c>
      <c r="G32" s="97">
        <v>0</v>
      </c>
      <c r="H32" s="97">
        <v>0</v>
      </c>
      <c r="I32" s="104">
        <v>706</v>
      </c>
      <c r="J32" s="108" t="s">
        <v>195</v>
      </c>
      <c r="K32" s="97">
        <v>0</v>
      </c>
      <c r="L32" s="97">
        <v>0</v>
      </c>
      <c r="M32" s="97">
        <v>0</v>
      </c>
      <c r="N32" s="97">
        <v>0</v>
      </c>
      <c r="O32" s="97">
        <f t="shared" si="0"/>
        <v>1800000</v>
      </c>
    </row>
    <row r="33" spans="1:6" ht="9.9499999999999993" customHeight="1" x14ac:dyDescent="0.25">
      <c r="A33" s="21" t="s">
        <v>144</v>
      </c>
      <c r="B33" s="22"/>
      <c r="C33" s="21"/>
      <c r="D33" s="21"/>
      <c r="E33" s="21"/>
      <c r="F33" s="21"/>
    </row>
    <row r="34" spans="1:6" ht="9.9499999999999993" customHeight="1" x14ac:dyDescent="0.25">
      <c r="A34" s="21" t="s">
        <v>143</v>
      </c>
      <c r="B34" s="22"/>
      <c r="C34" s="21"/>
      <c r="D34" s="21"/>
      <c r="E34" s="21"/>
      <c r="F34" s="21"/>
    </row>
    <row r="35" spans="1:6" ht="9.9499999999999993" customHeight="1" x14ac:dyDescent="0.25">
      <c r="A35" s="21"/>
      <c r="B35" s="22"/>
      <c r="C35" s="21"/>
      <c r="D35" s="21"/>
      <c r="E35" s="21"/>
      <c r="F35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0:B30"/>
    <mergeCell ref="A17:B17"/>
    <mergeCell ref="A14:B14"/>
    <mergeCell ref="A13:B13"/>
    <mergeCell ref="A11:B11"/>
    <mergeCell ref="I13:J13"/>
    <mergeCell ref="I14:J14"/>
    <mergeCell ref="I17:J17"/>
    <mergeCell ref="I30:J3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activeCell="A39" sqref="A39:F3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194</v>
      </c>
      <c r="I2" s="498" t="s">
        <v>183</v>
      </c>
      <c r="J2" s="499"/>
      <c r="K2" s="499"/>
      <c r="L2" s="499"/>
      <c r="M2" s="499"/>
      <c r="N2" s="499"/>
      <c r="O2" s="500"/>
      <c r="P2" s="118" t="s">
        <v>194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193</v>
      </c>
      <c r="B5" s="504"/>
      <c r="C5" s="504"/>
      <c r="D5" s="504"/>
      <c r="E5" s="504"/>
      <c r="F5" s="504"/>
      <c r="G5" s="116" t="s">
        <v>179</v>
      </c>
      <c r="H5" s="117">
        <v>0</v>
      </c>
      <c r="I5" s="494" t="s">
        <v>193</v>
      </c>
      <c r="J5" s="504"/>
      <c r="K5" s="504"/>
      <c r="L5" s="504"/>
      <c r="M5" s="504"/>
      <c r="N5" s="504"/>
      <c r="O5" s="119" t="s">
        <v>179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8</v>
      </c>
      <c r="M6" s="114" t="s">
        <v>89</v>
      </c>
    </row>
    <row r="7" spans="1:16" s="112" customFormat="1" ht="36" x14ac:dyDescent="0.25">
      <c r="A7" s="113" t="s">
        <v>172</v>
      </c>
      <c r="B7" s="113" t="s">
        <v>1</v>
      </c>
      <c r="C7" s="113" t="s">
        <v>178</v>
      </c>
      <c r="D7" s="113" t="s">
        <v>192</v>
      </c>
      <c r="E7" s="113" t="s">
        <v>191</v>
      </c>
      <c r="F7" s="113" t="s">
        <v>190</v>
      </c>
      <c r="G7" s="113" t="s">
        <v>189</v>
      </c>
      <c r="H7" s="113" t="s">
        <v>188</v>
      </c>
      <c r="I7" s="113" t="s">
        <v>172</v>
      </c>
      <c r="J7" s="113" t="s">
        <v>1</v>
      </c>
      <c r="K7" s="113" t="s">
        <v>168</v>
      </c>
      <c r="L7" s="113" t="s">
        <v>187</v>
      </c>
      <c r="M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/>
      <c r="M8" s="109">
        <f t="shared" ref="M8:M36" si="0">SUM(K8:L8)+ SUM(C8:H8)</f>
        <v>0</v>
      </c>
    </row>
    <row r="9" spans="1:16" ht="12.75" x14ac:dyDescent="0.25">
      <c r="A9" s="486" t="s">
        <v>119</v>
      </c>
      <c r="B9" s="487"/>
      <c r="C9" s="58">
        <v>400128493</v>
      </c>
      <c r="D9" s="58">
        <v>7500000</v>
      </c>
      <c r="E9" s="58">
        <v>308375000</v>
      </c>
      <c r="F9" s="58">
        <v>2700000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v>0</v>
      </c>
      <c r="M9" s="58">
        <f t="shared" si="0"/>
        <v>718703493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>
        <f t="shared" si="0"/>
        <v>0</v>
      </c>
    </row>
    <row r="11" spans="1:16" ht="12.75" x14ac:dyDescent="0.25">
      <c r="A11" s="484" t="s">
        <v>164</v>
      </c>
      <c r="B11" s="485"/>
      <c r="C11" s="102">
        <v>400128493</v>
      </c>
      <c r="D11" s="102">
        <v>7500000</v>
      </c>
      <c r="E11" s="102">
        <v>308375000</v>
      </c>
      <c r="F11" s="102">
        <v>2700000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v>0</v>
      </c>
      <c r="M11" s="102">
        <f t="shared" si="0"/>
        <v>718703493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/>
      <c r="M12" s="109">
        <f t="shared" si="0"/>
        <v>0</v>
      </c>
    </row>
    <row r="13" spans="1:16" ht="12.75" x14ac:dyDescent="0.25">
      <c r="A13" s="486" t="s">
        <v>119</v>
      </c>
      <c r="B13" s="487"/>
      <c r="C13" s="58">
        <v>11000000</v>
      </c>
      <c r="D13" s="58">
        <v>0</v>
      </c>
      <c r="E13" s="58">
        <v>164677804</v>
      </c>
      <c r="F13" s="58">
        <v>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v>0</v>
      </c>
      <c r="M13" s="58">
        <f t="shared" si="0"/>
        <v>175677804</v>
      </c>
    </row>
    <row r="14" spans="1:16" ht="12.75" x14ac:dyDescent="0.25">
      <c r="A14" s="484" t="s">
        <v>162</v>
      </c>
      <c r="B14" s="485"/>
      <c r="C14" s="102">
        <v>11000000</v>
      </c>
      <c r="D14" s="102">
        <v>0</v>
      </c>
      <c r="E14" s="102">
        <v>164677804</v>
      </c>
      <c r="F14" s="102">
        <v>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v>0</v>
      </c>
      <c r="M14" s="102">
        <f t="shared" si="0"/>
        <v>175677804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/>
      <c r="M16" s="109">
        <f t="shared" si="0"/>
        <v>0</v>
      </c>
    </row>
    <row r="17" spans="1:13" ht="12.75" x14ac:dyDescent="0.25">
      <c r="A17" s="486" t="s">
        <v>75</v>
      </c>
      <c r="B17" s="487"/>
      <c r="C17" s="58">
        <v>400128493</v>
      </c>
      <c r="D17" s="58">
        <v>7500000</v>
      </c>
      <c r="E17" s="58">
        <v>308375000</v>
      </c>
      <c r="F17" s="58">
        <v>2700000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v>0</v>
      </c>
      <c r="M17" s="58">
        <f t="shared" si="0"/>
        <v>718703493</v>
      </c>
    </row>
    <row r="18" spans="1:13" ht="18" x14ac:dyDescent="0.25">
      <c r="A18" s="104">
        <v>606</v>
      </c>
      <c r="B18" s="108" t="s">
        <v>160</v>
      </c>
      <c r="C18" s="97">
        <v>33200000</v>
      </c>
      <c r="D18" s="97">
        <v>7500000</v>
      </c>
      <c r="E18" s="97">
        <v>2075000</v>
      </c>
      <c r="F18" s="97">
        <v>200000</v>
      </c>
      <c r="G18" s="97">
        <v>0</v>
      </c>
      <c r="H18" s="97">
        <v>0</v>
      </c>
      <c r="I18" s="104">
        <v>606</v>
      </c>
      <c r="J18" s="108" t="s">
        <v>160</v>
      </c>
      <c r="K18" s="97">
        <v>0</v>
      </c>
      <c r="L18" s="97">
        <v>0</v>
      </c>
      <c r="M18" s="97">
        <f t="shared" si="0"/>
        <v>42975000</v>
      </c>
    </row>
    <row r="19" spans="1:13" x14ac:dyDescent="0.25">
      <c r="A19" s="104">
        <v>613</v>
      </c>
      <c r="B19" s="108" t="s">
        <v>159</v>
      </c>
      <c r="C19" s="97">
        <v>1300000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04">
        <v>613</v>
      </c>
      <c r="J19" s="108" t="s">
        <v>159</v>
      </c>
      <c r="K19" s="97">
        <v>0</v>
      </c>
      <c r="L19" s="97">
        <v>0</v>
      </c>
      <c r="M19" s="97">
        <f t="shared" si="0"/>
        <v>1300000</v>
      </c>
    </row>
    <row r="20" spans="1:13" x14ac:dyDescent="0.25">
      <c r="A20" s="104">
        <v>615</v>
      </c>
      <c r="B20" s="108" t="s">
        <v>158</v>
      </c>
      <c r="C20" s="97">
        <v>6890000</v>
      </c>
      <c r="D20" s="97">
        <v>0</v>
      </c>
      <c r="E20" s="97">
        <v>1200000</v>
      </c>
      <c r="F20" s="97">
        <v>2500000</v>
      </c>
      <c r="G20" s="97">
        <v>0</v>
      </c>
      <c r="H20" s="97">
        <v>0</v>
      </c>
      <c r="I20" s="104">
        <v>615</v>
      </c>
      <c r="J20" s="108" t="s">
        <v>158</v>
      </c>
      <c r="K20" s="97">
        <v>0</v>
      </c>
      <c r="L20" s="97">
        <v>0</v>
      </c>
      <c r="M20" s="97">
        <f t="shared" si="0"/>
        <v>10590000</v>
      </c>
    </row>
    <row r="21" spans="1:13" x14ac:dyDescent="0.25">
      <c r="A21" s="104">
        <v>616</v>
      </c>
      <c r="B21" s="108" t="s">
        <v>186</v>
      </c>
      <c r="C21" s="97">
        <v>150000</v>
      </c>
      <c r="D21" s="97">
        <v>0</v>
      </c>
      <c r="E21" s="97">
        <v>500000</v>
      </c>
      <c r="F21" s="97">
        <v>0</v>
      </c>
      <c r="G21" s="97">
        <v>0</v>
      </c>
      <c r="H21" s="97">
        <v>0</v>
      </c>
      <c r="I21" s="104">
        <v>616</v>
      </c>
      <c r="J21" s="108" t="s">
        <v>186</v>
      </c>
      <c r="K21" s="97">
        <v>0</v>
      </c>
      <c r="L21" s="97">
        <v>0</v>
      </c>
      <c r="M21" s="97">
        <f t="shared" si="0"/>
        <v>650000</v>
      </c>
    </row>
    <row r="22" spans="1:13" x14ac:dyDescent="0.25">
      <c r="A22" s="104">
        <v>618</v>
      </c>
      <c r="B22" s="108" t="s">
        <v>157</v>
      </c>
      <c r="C22" s="97">
        <v>0</v>
      </c>
      <c r="D22" s="97">
        <v>0</v>
      </c>
      <c r="E22" s="97">
        <v>3200000</v>
      </c>
      <c r="F22" s="97">
        <v>0</v>
      </c>
      <c r="G22" s="97">
        <v>0</v>
      </c>
      <c r="H22" s="97">
        <v>0</v>
      </c>
      <c r="I22" s="104">
        <v>618</v>
      </c>
      <c r="J22" s="108" t="s">
        <v>157</v>
      </c>
      <c r="K22" s="97">
        <v>0</v>
      </c>
      <c r="L22" s="97">
        <v>0</v>
      </c>
      <c r="M22" s="97">
        <f t="shared" si="0"/>
        <v>3200000</v>
      </c>
    </row>
    <row r="23" spans="1:13" ht="18" x14ac:dyDescent="0.25">
      <c r="A23" s="104">
        <v>622</v>
      </c>
      <c r="B23" s="108" t="s">
        <v>156</v>
      </c>
      <c r="C23" s="97">
        <v>100000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04">
        <v>622</v>
      </c>
      <c r="J23" s="108" t="s">
        <v>156</v>
      </c>
      <c r="K23" s="97">
        <v>0</v>
      </c>
      <c r="L23" s="97">
        <v>0</v>
      </c>
      <c r="M23" s="97">
        <f t="shared" si="0"/>
        <v>100000</v>
      </c>
    </row>
    <row r="24" spans="1:13" ht="18" x14ac:dyDescent="0.25">
      <c r="A24" s="104">
        <v>623</v>
      </c>
      <c r="B24" s="108" t="s">
        <v>155</v>
      </c>
      <c r="C24" s="97">
        <v>500000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4">
        <v>623</v>
      </c>
      <c r="J24" s="108" t="s">
        <v>155</v>
      </c>
      <c r="K24" s="97">
        <v>0</v>
      </c>
      <c r="L24" s="97">
        <v>0</v>
      </c>
      <c r="M24" s="97">
        <f t="shared" si="0"/>
        <v>500000</v>
      </c>
    </row>
    <row r="25" spans="1:13" ht="18" x14ac:dyDescent="0.25">
      <c r="A25" s="104">
        <v>624</v>
      </c>
      <c r="B25" s="108" t="s">
        <v>154</v>
      </c>
      <c r="C25" s="97">
        <v>500000</v>
      </c>
      <c r="D25" s="97">
        <v>0</v>
      </c>
      <c r="E25" s="97">
        <v>300000</v>
      </c>
      <c r="F25" s="97">
        <v>0</v>
      </c>
      <c r="G25" s="97">
        <v>0</v>
      </c>
      <c r="H25" s="97">
        <v>0</v>
      </c>
      <c r="I25" s="104">
        <v>624</v>
      </c>
      <c r="J25" s="108" t="s">
        <v>154</v>
      </c>
      <c r="K25" s="97">
        <v>0</v>
      </c>
      <c r="L25" s="97">
        <v>0</v>
      </c>
      <c r="M25" s="97">
        <f t="shared" si="0"/>
        <v>800000</v>
      </c>
    </row>
    <row r="26" spans="1:13" ht="18" x14ac:dyDescent="0.25">
      <c r="A26" s="104">
        <v>626</v>
      </c>
      <c r="B26" s="108" t="s">
        <v>152</v>
      </c>
      <c r="C26" s="97">
        <v>4000000</v>
      </c>
      <c r="D26" s="97">
        <v>0</v>
      </c>
      <c r="E26" s="97">
        <v>600000</v>
      </c>
      <c r="F26" s="97">
        <v>0</v>
      </c>
      <c r="G26" s="97">
        <v>0</v>
      </c>
      <c r="H26" s="97">
        <v>0</v>
      </c>
      <c r="I26" s="104">
        <v>626</v>
      </c>
      <c r="J26" s="108" t="s">
        <v>152</v>
      </c>
      <c r="K26" s="97">
        <v>0</v>
      </c>
      <c r="L26" s="97">
        <v>0</v>
      </c>
      <c r="M26" s="97">
        <f t="shared" si="0"/>
        <v>4600000</v>
      </c>
    </row>
    <row r="27" spans="1:13" x14ac:dyDescent="0.25">
      <c r="A27" s="104">
        <v>628</v>
      </c>
      <c r="B27" s="108" t="s">
        <v>157</v>
      </c>
      <c r="C27" s="97">
        <v>7700000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4">
        <v>628</v>
      </c>
      <c r="J27" s="108" t="s">
        <v>157</v>
      </c>
      <c r="K27" s="97">
        <v>0</v>
      </c>
      <c r="L27" s="97">
        <v>0</v>
      </c>
      <c r="M27" s="97">
        <f t="shared" si="0"/>
        <v>7700000</v>
      </c>
    </row>
    <row r="28" spans="1:13" ht="18" x14ac:dyDescent="0.25">
      <c r="A28" s="104">
        <v>635</v>
      </c>
      <c r="B28" s="108" t="s">
        <v>185</v>
      </c>
      <c r="C28" s="97">
        <v>1000000</v>
      </c>
      <c r="D28" s="97">
        <v>0</v>
      </c>
      <c r="E28" s="97">
        <v>500000</v>
      </c>
      <c r="F28" s="97">
        <v>0</v>
      </c>
      <c r="G28" s="97">
        <v>0</v>
      </c>
      <c r="H28" s="97">
        <v>0</v>
      </c>
      <c r="I28" s="104">
        <v>635</v>
      </c>
      <c r="J28" s="108" t="s">
        <v>185</v>
      </c>
      <c r="K28" s="97">
        <v>0</v>
      </c>
      <c r="L28" s="97">
        <v>0</v>
      </c>
      <c r="M28" s="97">
        <f t="shared" si="0"/>
        <v>1500000</v>
      </c>
    </row>
    <row r="29" spans="1:13" x14ac:dyDescent="0.25">
      <c r="A29" s="104">
        <v>641</v>
      </c>
      <c r="B29" s="108" t="s">
        <v>151</v>
      </c>
      <c r="C29" s="97">
        <v>291699233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4">
        <v>641</v>
      </c>
      <c r="J29" s="108" t="s">
        <v>151</v>
      </c>
      <c r="K29" s="97">
        <v>0</v>
      </c>
      <c r="L29" s="97">
        <v>0</v>
      </c>
      <c r="M29" s="97">
        <f t="shared" si="0"/>
        <v>291699233</v>
      </c>
    </row>
    <row r="30" spans="1:13" ht="18" x14ac:dyDescent="0.25">
      <c r="A30" s="104">
        <v>645</v>
      </c>
      <c r="B30" s="108" t="s">
        <v>150</v>
      </c>
      <c r="C30" s="97">
        <v>53089260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4">
        <v>645</v>
      </c>
      <c r="J30" s="108" t="s">
        <v>150</v>
      </c>
      <c r="K30" s="97">
        <v>0</v>
      </c>
      <c r="L30" s="97">
        <v>0</v>
      </c>
      <c r="M30" s="97">
        <f t="shared" si="0"/>
        <v>53089260</v>
      </c>
    </row>
    <row r="31" spans="1:13" x14ac:dyDescent="0.25">
      <c r="A31" s="104">
        <v>674</v>
      </c>
      <c r="B31" s="108" t="s">
        <v>146</v>
      </c>
      <c r="C31" s="97">
        <v>0</v>
      </c>
      <c r="D31" s="97">
        <v>0</v>
      </c>
      <c r="E31" s="97">
        <v>300000000</v>
      </c>
      <c r="F31" s="97">
        <v>0</v>
      </c>
      <c r="G31" s="97">
        <v>0</v>
      </c>
      <c r="H31" s="97">
        <v>0</v>
      </c>
      <c r="I31" s="104">
        <v>674</v>
      </c>
      <c r="J31" s="108" t="s">
        <v>146</v>
      </c>
      <c r="K31" s="97">
        <v>0</v>
      </c>
      <c r="L31" s="97">
        <v>0</v>
      </c>
      <c r="M31" s="97">
        <f t="shared" si="0"/>
        <v>300000000</v>
      </c>
    </row>
    <row r="32" spans="1:13" x14ac:dyDescent="0.25">
      <c r="A32" s="104"/>
      <c r="B32" s="108"/>
      <c r="C32" s="97"/>
      <c r="D32" s="97"/>
      <c r="E32" s="97"/>
      <c r="F32" s="97"/>
      <c r="G32" s="97"/>
      <c r="H32" s="97"/>
      <c r="I32" s="104"/>
      <c r="J32" s="108"/>
      <c r="K32" s="97"/>
      <c r="L32" s="97"/>
      <c r="M32" s="97">
        <f t="shared" si="0"/>
        <v>0</v>
      </c>
    </row>
    <row r="33" spans="1:13" ht="12.75" x14ac:dyDescent="0.25">
      <c r="A33" s="496" t="s">
        <v>74</v>
      </c>
      <c r="B33" s="497"/>
      <c r="C33" s="43">
        <v>11000000</v>
      </c>
      <c r="D33" s="43">
        <v>0</v>
      </c>
      <c r="E33" s="43">
        <v>164677804</v>
      </c>
      <c r="F33" s="43">
        <v>0</v>
      </c>
      <c r="G33" s="43">
        <v>0</v>
      </c>
      <c r="H33" s="43">
        <v>0</v>
      </c>
      <c r="I33" s="496" t="s">
        <v>74</v>
      </c>
      <c r="J33" s="497"/>
      <c r="K33" s="43">
        <v>0</v>
      </c>
      <c r="L33" s="43">
        <v>0</v>
      </c>
      <c r="M33" s="43">
        <f t="shared" si="0"/>
        <v>175677804</v>
      </c>
    </row>
    <row r="34" spans="1:13" x14ac:dyDescent="0.25">
      <c r="A34" s="104">
        <v>708</v>
      </c>
      <c r="B34" s="108" t="s">
        <v>145</v>
      </c>
      <c r="C34" s="97">
        <v>1000000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104">
        <v>708</v>
      </c>
      <c r="J34" s="108" t="s">
        <v>145</v>
      </c>
      <c r="K34" s="97">
        <v>0</v>
      </c>
      <c r="L34" s="97">
        <v>0</v>
      </c>
      <c r="M34" s="97">
        <f t="shared" si="0"/>
        <v>1000000</v>
      </c>
    </row>
    <row r="35" spans="1:13" x14ac:dyDescent="0.25">
      <c r="A35" s="104">
        <v>738</v>
      </c>
      <c r="B35" s="108" t="s">
        <v>184</v>
      </c>
      <c r="C35" s="97">
        <v>10000000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4">
        <v>738</v>
      </c>
      <c r="J35" s="108" t="s">
        <v>184</v>
      </c>
      <c r="K35" s="97">
        <v>0</v>
      </c>
      <c r="L35" s="97">
        <v>0</v>
      </c>
      <c r="M35" s="97">
        <f t="shared" si="0"/>
        <v>10000000</v>
      </c>
    </row>
    <row r="36" spans="1:13" x14ac:dyDescent="0.25">
      <c r="A36" s="104">
        <v>747</v>
      </c>
      <c r="B36" s="108" t="s">
        <v>139</v>
      </c>
      <c r="C36" s="97">
        <v>0</v>
      </c>
      <c r="D36" s="97">
        <v>0</v>
      </c>
      <c r="E36" s="97">
        <v>164677804</v>
      </c>
      <c r="F36" s="97">
        <v>0</v>
      </c>
      <c r="G36" s="97">
        <v>0</v>
      </c>
      <c r="H36" s="97">
        <v>0</v>
      </c>
      <c r="I36" s="104">
        <v>747</v>
      </c>
      <c r="J36" s="108" t="s">
        <v>139</v>
      </c>
      <c r="K36" s="97">
        <v>0</v>
      </c>
      <c r="L36" s="97">
        <v>0</v>
      </c>
      <c r="M36" s="97">
        <f t="shared" si="0"/>
        <v>164677804</v>
      </c>
    </row>
    <row r="37" spans="1:13" ht="9.9499999999999993" customHeight="1" x14ac:dyDescent="0.25">
      <c r="A37" s="21" t="s">
        <v>144</v>
      </c>
      <c r="B37" s="22"/>
      <c r="C37" s="21"/>
      <c r="D37" s="21"/>
      <c r="E37" s="21"/>
      <c r="F37" s="21"/>
    </row>
    <row r="38" spans="1:13" ht="9.9499999999999993" customHeight="1" x14ac:dyDescent="0.25">
      <c r="A38" s="21" t="s">
        <v>143</v>
      </c>
      <c r="B38" s="22"/>
      <c r="C38" s="21"/>
      <c r="D38" s="21"/>
      <c r="E38" s="21"/>
      <c r="F38" s="21"/>
    </row>
    <row r="39" spans="1:13" ht="9.9499999999999993" customHeight="1" x14ac:dyDescent="0.25">
      <c r="A39" s="21"/>
      <c r="B39" s="22"/>
      <c r="C39" s="21"/>
      <c r="D39" s="21"/>
      <c r="E39" s="21"/>
      <c r="F39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3:B33"/>
    <mergeCell ref="A17:B17"/>
    <mergeCell ref="A14:B14"/>
    <mergeCell ref="A13:B13"/>
    <mergeCell ref="A11:B11"/>
    <mergeCell ref="I13:J13"/>
    <mergeCell ref="I14:J14"/>
    <mergeCell ref="I17:J17"/>
    <mergeCell ref="I33:J3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7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E27" sqref="E27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498" t="s">
        <v>131</v>
      </c>
      <c r="B1" s="499"/>
      <c r="C1" s="499"/>
      <c r="D1" s="499"/>
      <c r="E1" s="499"/>
      <c r="F1" s="499"/>
      <c r="G1" s="500"/>
      <c r="H1" s="118" t="s">
        <v>130</v>
      </c>
      <c r="I1" s="498" t="s">
        <v>131</v>
      </c>
      <c r="J1" s="499"/>
      <c r="K1" s="499"/>
      <c r="L1" s="499"/>
      <c r="M1" s="499"/>
      <c r="N1" s="499"/>
      <c r="O1" s="500"/>
      <c r="P1" s="118" t="s">
        <v>130</v>
      </c>
    </row>
    <row r="2" spans="1:16" s="25" customFormat="1" ht="12.75" x14ac:dyDescent="0.25">
      <c r="A2" s="498" t="s">
        <v>183</v>
      </c>
      <c r="B2" s="499"/>
      <c r="C2" s="499"/>
      <c r="D2" s="499"/>
      <c r="E2" s="499"/>
      <c r="F2" s="499"/>
      <c r="G2" s="500"/>
      <c r="H2" s="118" t="s">
        <v>182</v>
      </c>
      <c r="I2" s="498" t="s">
        <v>183</v>
      </c>
      <c r="J2" s="499"/>
      <c r="K2" s="499"/>
      <c r="L2" s="499"/>
      <c r="M2" s="499"/>
      <c r="N2" s="499"/>
      <c r="O2" s="500"/>
      <c r="P2" s="118" t="s">
        <v>182</v>
      </c>
    </row>
    <row r="3" spans="1:16" s="25" customFormat="1" ht="12.75" x14ac:dyDescent="0.25">
      <c r="A3" s="501" t="s">
        <v>181</v>
      </c>
      <c r="B3" s="502"/>
      <c r="C3" s="502"/>
      <c r="D3" s="502"/>
      <c r="E3" s="502"/>
      <c r="F3" s="502"/>
      <c r="G3" s="503"/>
      <c r="H3" s="65"/>
      <c r="I3" s="501" t="s">
        <v>181</v>
      </c>
      <c r="J3" s="502"/>
      <c r="K3" s="502"/>
      <c r="L3" s="502"/>
      <c r="M3" s="502"/>
      <c r="N3" s="502"/>
      <c r="O3" s="503"/>
      <c r="P3" s="65"/>
    </row>
    <row r="4" spans="1:16" s="25" customFormat="1" x14ac:dyDescent="0.25"/>
    <row r="5" spans="1:16" s="25" customFormat="1" ht="12.75" x14ac:dyDescent="0.25">
      <c r="A5" s="494" t="s">
        <v>180</v>
      </c>
      <c r="B5" s="504"/>
      <c r="C5" s="504"/>
      <c r="D5" s="504"/>
      <c r="E5" s="504"/>
      <c r="F5" s="504"/>
      <c r="G5" s="116" t="s">
        <v>179</v>
      </c>
      <c r="H5" s="117">
        <v>0</v>
      </c>
      <c r="I5" s="494" t="s">
        <v>180</v>
      </c>
      <c r="J5" s="504"/>
      <c r="K5" s="504"/>
      <c r="L5" s="504"/>
      <c r="M5" s="504"/>
      <c r="N5" s="504"/>
      <c r="O5" s="116" t="s">
        <v>179</v>
      </c>
      <c r="P5" s="115">
        <v>0</v>
      </c>
    </row>
    <row r="6" spans="1:16" s="112" customFormat="1" ht="9" x14ac:dyDescent="0.25">
      <c r="A6" s="114" t="s">
        <v>73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73</v>
      </c>
      <c r="J6" s="114"/>
      <c r="K6" s="114">
        <v>6</v>
      </c>
      <c r="L6" s="114">
        <v>7</v>
      </c>
      <c r="M6" s="114">
        <v>8</v>
      </c>
      <c r="N6" s="114">
        <v>9</v>
      </c>
      <c r="O6" s="114" t="s">
        <v>89</v>
      </c>
    </row>
    <row r="7" spans="1:16" s="112" customFormat="1" ht="45" x14ac:dyDescent="0.25">
      <c r="A7" s="113" t="s">
        <v>172</v>
      </c>
      <c r="B7" s="113" t="s">
        <v>1</v>
      </c>
      <c r="C7" s="113" t="s">
        <v>178</v>
      </c>
      <c r="D7" s="113" t="s">
        <v>177</v>
      </c>
      <c r="E7" s="113" t="s">
        <v>176</v>
      </c>
      <c r="F7" s="113" t="s">
        <v>175</v>
      </c>
      <c r="G7" s="113" t="s">
        <v>174</v>
      </c>
      <c r="H7" s="113" t="s">
        <v>173</v>
      </c>
      <c r="I7" s="113" t="s">
        <v>172</v>
      </c>
      <c r="J7" s="113" t="s">
        <v>1</v>
      </c>
      <c r="K7" s="113" t="s">
        <v>171</v>
      </c>
      <c r="L7" s="113" t="s">
        <v>170</v>
      </c>
      <c r="M7" s="113" t="s">
        <v>169</v>
      </c>
      <c r="N7" s="113" t="s">
        <v>168</v>
      </c>
      <c r="O7" s="113" t="s">
        <v>167</v>
      </c>
    </row>
    <row r="8" spans="1:16" x14ac:dyDescent="0.25">
      <c r="A8" s="111" t="s">
        <v>166</v>
      </c>
      <c r="B8" s="110"/>
      <c r="C8" s="109"/>
      <c r="D8" s="109"/>
      <c r="E8" s="109"/>
      <c r="F8" s="109"/>
      <c r="G8" s="109"/>
      <c r="H8" s="109"/>
      <c r="I8" s="111" t="s">
        <v>166</v>
      </c>
      <c r="J8" s="110"/>
      <c r="K8" s="109"/>
      <c r="L8" s="109"/>
      <c r="M8" s="109"/>
      <c r="N8" s="109"/>
      <c r="O8" s="109">
        <f t="shared" ref="O8:O37" si="0">SUM(K8:N8)+ SUM(C8:H8)</f>
        <v>0</v>
      </c>
    </row>
    <row r="9" spans="1:16" ht="12.75" x14ac:dyDescent="0.25">
      <c r="A9" s="486" t="s">
        <v>119</v>
      </c>
      <c r="B9" s="487"/>
      <c r="C9" s="58">
        <v>85127538</v>
      </c>
      <c r="D9" s="58">
        <v>52213344</v>
      </c>
      <c r="E9" s="58">
        <v>133349348</v>
      </c>
      <c r="F9" s="58">
        <v>0</v>
      </c>
      <c r="G9" s="58">
        <v>0</v>
      </c>
      <c r="H9" s="58">
        <v>0</v>
      </c>
      <c r="I9" s="486" t="s">
        <v>119</v>
      </c>
      <c r="J9" s="487"/>
      <c r="K9" s="58">
        <v>0</v>
      </c>
      <c r="L9" s="58">
        <v>0</v>
      </c>
      <c r="M9" s="58">
        <v>8000000</v>
      </c>
      <c r="N9" s="58">
        <v>0</v>
      </c>
      <c r="O9" s="58">
        <f t="shared" si="0"/>
        <v>278690230</v>
      </c>
    </row>
    <row r="10" spans="1:16" ht="12.75" x14ac:dyDescent="0.25">
      <c r="A10" s="484" t="s">
        <v>165</v>
      </c>
      <c r="B10" s="485"/>
      <c r="C10" s="102"/>
      <c r="D10" s="102"/>
      <c r="E10" s="102"/>
      <c r="F10" s="102"/>
      <c r="G10" s="102"/>
      <c r="H10" s="102"/>
      <c r="I10" s="484" t="s">
        <v>165</v>
      </c>
      <c r="J10" s="485"/>
      <c r="K10" s="102"/>
      <c r="L10" s="102"/>
      <c r="M10" s="102"/>
      <c r="N10" s="102"/>
      <c r="O10" s="102">
        <f t="shared" si="0"/>
        <v>0</v>
      </c>
    </row>
    <row r="11" spans="1:16" ht="12.75" x14ac:dyDescent="0.25">
      <c r="A11" s="484" t="s">
        <v>164</v>
      </c>
      <c r="B11" s="485"/>
      <c r="C11" s="102">
        <v>85127538</v>
      </c>
      <c r="D11" s="102">
        <v>52213344</v>
      </c>
      <c r="E11" s="102">
        <v>133349348</v>
      </c>
      <c r="F11" s="102">
        <v>0</v>
      </c>
      <c r="G11" s="102">
        <v>0</v>
      </c>
      <c r="H11" s="102">
        <v>0</v>
      </c>
      <c r="I11" s="484" t="s">
        <v>164</v>
      </c>
      <c r="J11" s="485"/>
      <c r="K11" s="102">
        <v>0</v>
      </c>
      <c r="L11" s="102">
        <v>0</v>
      </c>
      <c r="M11" s="102">
        <v>8000000</v>
      </c>
      <c r="N11" s="102">
        <v>0</v>
      </c>
      <c r="O11" s="102">
        <f t="shared" si="0"/>
        <v>278690230</v>
      </c>
    </row>
    <row r="12" spans="1:16" x14ac:dyDescent="0.25">
      <c r="A12" s="111" t="s">
        <v>163</v>
      </c>
      <c r="B12" s="110"/>
      <c r="C12" s="109"/>
      <c r="D12" s="109"/>
      <c r="E12" s="109"/>
      <c r="F12" s="109"/>
      <c r="G12" s="109"/>
      <c r="H12" s="109"/>
      <c r="I12" s="111" t="s">
        <v>163</v>
      </c>
      <c r="J12" s="110"/>
      <c r="K12" s="109"/>
      <c r="L12" s="109"/>
      <c r="M12" s="109"/>
      <c r="N12" s="109"/>
      <c r="O12" s="109">
        <f t="shared" si="0"/>
        <v>0</v>
      </c>
    </row>
    <row r="13" spans="1:16" ht="12.75" x14ac:dyDescent="0.25">
      <c r="A13" s="486" t="s">
        <v>119</v>
      </c>
      <c r="B13" s="487"/>
      <c r="C13" s="58">
        <v>10000000</v>
      </c>
      <c r="D13" s="58">
        <v>0</v>
      </c>
      <c r="E13" s="58">
        <v>430000</v>
      </c>
      <c r="F13" s="58">
        <v>0</v>
      </c>
      <c r="G13" s="58">
        <v>0</v>
      </c>
      <c r="H13" s="58">
        <v>0</v>
      </c>
      <c r="I13" s="486" t="s">
        <v>119</v>
      </c>
      <c r="J13" s="487"/>
      <c r="K13" s="58">
        <v>0</v>
      </c>
      <c r="L13" s="58">
        <v>0</v>
      </c>
      <c r="M13" s="58">
        <v>0</v>
      </c>
      <c r="N13" s="58">
        <v>0</v>
      </c>
      <c r="O13" s="58">
        <f t="shared" si="0"/>
        <v>10430000</v>
      </c>
    </row>
    <row r="14" spans="1:16" ht="12.75" x14ac:dyDescent="0.25">
      <c r="A14" s="484" t="s">
        <v>162</v>
      </c>
      <c r="B14" s="485"/>
      <c r="C14" s="102">
        <v>10000000</v>
      </c>
      <c r="D14" s="102">
        <v>0</v>
      </c>
      <c r="E14" s="102">
        <v>430000</v>
      </c>
      <c r="F14" s="102">
        <v>0</v>
      </c>
      <c r="G14" s="102">
        <v>0</v>
      </c>
      <c r="H14" s="102">
        <v>0</v>
      </c>
      <c r="I14" s="484" t="s">
        <v>162</v>
      </c>
      <c r="J14" s="485"/>
      <c r="K14" s="102">
        <v>0</v>
      </c>
      <c r="L14" s="102">
        <v>0</v>
      </c>
      <c r="M14" s="102">
        <v>0</v>
      </c>
      <c r="N14" s="102">
        <v>0</v>
      </c>
      <c r="O14" s="102">
        <f t="shared" si="0"/>
        <v>10430000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/>
      <c r="N15" s="109"/>
      <c r="O15" s="109">
        <f t="shared" si="0"/>
        <v>0</v>
      </c>
    </row>
    <row r="16" spans="1:16" x14ac:dyDescent="0.25">
      <c r="A16" s="111" t="s">
        <v>161</v>
      </c>
      <c r="B16" s="110"/>
      <c r="C16" s="109"/>
      <c r="D16" s="109"/>
      <c r="E16" s="109"/>
      <c r="F16" s="109"/>
      <c r="G16" s="109"/>
      <c r="H16" s="109"/>
      <c r="I16" s="111" t="s">
        <v>161</v>
      </c>
      <c r="J16" s="110"/>
      <c r="K16" s="109"/>
      <c r="L16" s="109"/>
      <c r="M16" s="109"/>
      <c r="N16" s="109"/>
      <c r="O16" s="109">
        <f t="shared" si="0"/>
        <v>0</v>
      </c>
    </row>
    <row r="17" spans="1:15" ht="12.75" x14ac:dyDescent="0.25">
      <c r="A17" s="486" t="s">
        <v>75</v>
      </c>
      <c r="B17" s="487"/>
      <c r="C17" s="58">
        <v>85127538</v>
      </c>
      <c r="D17" s="58">
        <v>52213344</v>
      </c>
      <c r="E17" s="58">
        <v>133349348</v>
      </c>
      <c r="F17" s="58">
        <v>0</v>
      </c>
      <c r="G17" s="58">
        <v>0</v>
      </c>
      <c r="H17" s="58">
        <v>0</v>
      </c>
      <c r="I17" s="486" t="s">
        <v>75</v>
      </c>
      <c r="J17" s="487"/>
      <c r="K17" s="58">
        <v>0</v>
      </c>
      <c r="L17" s="58">
        <v>0</v>
      </c>
      <c r="M17" s="58">
        <v>8000000</v>
      </c>
      <c r="N17" s="58">
        <v>0</v>
      </c>
      <c r="O17" s="58">
        <f t="shared" si="0"/>
        <v>278690230</v>
      </c>
    </row>
    <row r="18" spans="1:15" ht="18" x14ac:dyDescent="0.25">
      <c r="A18" s="104">
        <v>606</v>
      </c>
      <c r="B18" s="108" t="s">
        <v>160</v>
      </c>
      <c r="C18" s="97">
        <v>138000</v>
      </c>
      <c r="D18" s="97">
        <v>1940000</v>
      </c>
      <c r="E18" s="97">
        <v>7985000</v>
      </c>
      <c r="F18" s="97">
        <v>0</v>
      </c>
      <c r="G18" s="97">
        <v>0</v>
      </c>
      <c r="H18" s="97">
        <v>0</v>
      </c>
      <c r="I18" s="104">
        <v>606</v>
      </c>
      <c r="J18" s="108" t="s">
        <v>160</v>
      </c>
      <c r="K18" s="97">
        <v>0</v>
      </c>
      <c r="L18" s="97">
        <v>0</v>
      </c>
      <c r="M18" s="97">
        <v>0</v>
      </c>
      <c r="N18" s="97">
        <v>0</v>
      </c>
      <c r="O18" s="97">
        <f t="shared" si="0"/>
        <v>10063000</v>
      </c>
    </row>
    <row r="19" spans="1:15" x14ac:dyDescent="0.25">
      <c r="A19" s="104">
        <v>613</v>
      </c>
      <c r="B19" s="108" t="s">
        <v>159</v>
      </c>
      <c r="C19" s="97">
        <v>0</v>
      </c>
      <c r="D19" s="97">
        <v>2500000</v>
      </c>
      <c r="E19" s="97">
        <v>650000</v>
      </c>
      <c r="F19" s="97">
        <v>0</v>
      </c>
      <c r="G19" s="97">
        <v>0</v>
      </c>
      <c r="H19" s="97">
        <v>0</v>
      </c>
      <c r="I19" s="104">
        <v>613</v>
      </c>
      <c r="J19" s="108" t="s">
        <v>159</v>
      </c>
      <c r="K19" s="97">
        <v>0</v>
      </c>
      <c r="L19" s="97">
        <v>0</v>
      </c>
      <c r="M19" s="97">
        <v>0</v>
      </c>
      <c r="N19" s="97">
        <v>0</v>
      </c>
      <c r="O19" s="97">
        <f t="shared" si="0"/>
        <v>3150000</v>
      </c>
    </row>
    <row r="20" spans="1:15" x14ac:dyDescent="0.25">
      <c r="A20" s="104">
        <v>615</v>
      </c>
      <c r="B20" s="108" t="s">
        <v>158</v>
      </c>
      <c r="C20" s="97">
        <v>0</v>
      </c>
      <c r="D20" s="97">
        <v>280000</v>
      </c>
      <c r="E20" s="97">
        <v>1335000</v>
      </c>
      <c r="F20" s="97">
        <v>0</v>
      </c>
      <c r="G20" s="97">
        <v>0</v>
      </c>
      <c r="H20" s="97">
        <v>0</v>
      </c>
      <c r="I20" s="104">
        <v>615</v>
      </c>
      <c r="J20" s="108" t="s">
        <v>158</v>
      </c>
      <c r="K20" s="97">
        <v>0</v>
      </c>
      <c r="L20" s="97">
        <v>0</v>
      </c>
      <c r="M20" s="97">
        <v>0</v>
      </c>
      <c r="N20" s="97">
        <v>0</v>
      </c>
      <c r="O20" s="97">
        <f t="shared" si="0"/>
        <v>1615000</v>
      </c>
    </row>
    <row r="21" spans="1:15" x14ac:dyDescent="0.25">
      <c r="A21" s="104">
        <v>618</v>
      </c>
      <c r="B21" s="108" t="s">
        <v>157</v>
      </c>
      <c r="C21" s="97">
        <v>0</v>
      </c>
      <c r="D21" s="97">
        <v>50000</v>
      </c>
      <c r="E21" s="97">
        <v>200000</v>
      </c>
      <c r="F21" s="97">
        <v>0</v>
      </c>
      <c r="G21" s="97">
        <v>0</v>
      </c>
      <c r="H21" s="97">
        <v>0</v>
      </c>
      <c r="I21" s="104">
        <v>618</v>
      </c>
      <c r="J21" s="108" t="s">
        <v>157</v>
      </c>
      <c r="K21" s="97">
        <v>0</v>
      </c>
      <c r="L21" s="97">
        <v>0</v>
      </c>
      <c r="M21" s="97">
        <v>0</v>
      </c>
      <c r="N21" s="97">
        <v>0</v>
      </c>
      <c r="O21" s="97">
        <f t="shared" si="0"/>
        <v>250000</v>
      </c>
    </row>
    <row r="22" spans="1:15" ht="18" x14ac:dyDescent="0.25">
      <c r="A22" s="104">
        <v>622</v>
      </c>
      <c r="B22" s="108" t="s">
        <v>156</v>
      </c>
      <c r="C22" s="97">
        <v>0</v>
      </c>
      <c r="D22" s="97">
        <v>0</v>
      </c>
      <c r="E22" s="97">
        <v>350000</v>
      </c>
      <c r="F22" s="97">
        <v>0</v>
      </c>
      <c r="G22" s="97">
        <v>0</v>
      </c>
      <c r="H22" s="97">
        <v>0</v>
      </c>
      <c r="I22" s="104">
        <v>622</v>
      </c>
      <c r="J22" s="108" t="s">
        <v>156</v>
      </c>
      <c r="K22" s="97">
        <v>0</v>
      </c>
      <c r="L22" s="97">
        <v>0</v>
      </c>
      <c r="M22" s="97">
        <v>0</v>
      </c>
      <c r="N22" s="97">
        <v>0</v>
      </c>
      <c r="O22" s="97">
        <f t="shared" si="0"/>
        <v>350000</v>
      </c>
    </row>
    <row r="23" spans="1:15" ht="18" x14ac:dyDescent="0.25">
      <c r="A23" s="104">
        <v>623</v>
      </c>
      <c r="B23" s="108" t="s">
        <v>155</v>
      </c>
      <c r="C23" s="97">
        <v>0</v>
      </c>
      <c r="D23" s="97">
        <v>120000</v>
      </c>
      <c r="E23" s="97">
        <v>200000</v>
      </c>
      <c r="F23" s="97">
        <v>0</v>
      </c>
      <c r="G23" s="97">
        <v>0</v>
      </c>
      <c r="H23" s="97">
        <v>0</v>
      </c>
      <c r="I23" s="104">
        <v>623</v>
      </c>
      <c r="J23" s="108" t="s">
        <v>155</v>
      </c>
      <c r="K23" s="97">
        <v>0</v>
      </c>
      <c r="L23" s="97">
        <v>0</v>
      </c>
      <c r="M23" s="97">
        <v>0</v>
      </c>
      <c r="N23" s="97">
        <v>0</v>
      </c>
      <c r="O23" s="97">
        <f t="shared" si="0"/>
        <v>320000</v>
      </c>
    </row>
    <row r="24" spans="1:15" ht="18" x14ac:dyDescent="0.25">
      <c r="A24" s="104">
        <v>624</v>
      </c>
      <c r="B24" s="108" t="s">
        <v>154</v>
      </c>
      <c r="C24" s="97">
        <v>10000000</v>
      </c>
      <c r="D24" s="97">
        <v>0</v>
      </c>
      <c r="E24" s="97">
        <v>400000</v>
      </c>
      <c r="F24" s="97">
        <v>0</v>
      </c>
      <c r="G24" s="97">
        <v>0</v>
      </c>
      <c r="H24" s="97">
        <v>0</v>
      </c>
      <c r="I24" s="104">
        <v>624</v>
      </c>
      <c r="J24" s="108" t="s">
        <v>154</v>
      </c>
      <c r="K24" s="97">
        <v>0</v>
      </c>
      <c r="L24" s="97">
        <v>0</v>
      </c>
      <c r="M24" s="97">
        <v>0</v>
      </c>
      <c r="N24" s="97">
        <v>0</v>
      </c>
      <c r="O24" s="97">
        <f t="shared" si="0"/>
        <v>10400000</v>
      </c>
    </row>
    <row r="25" spans="1:15" x14ac:dyDescent="0.25">
      <c r="A25" s="104">
        <v>625</v>
      </c>
      <c r="B25" s="108" t="s">
        <v>153</v>
      </c>
      <c r="C25" s="97">
        <v>666271</v>
      </c>
      <c r="D25" s="97">
        <v>0</v>
      </c>
      <c r="E25" s="97">
        <v>160000</v>
      </c>
      <c r="F25" s="97">
        <v>0</v>
      </c>
      <c r="G25" s="97">
        <v>0</v>
      </c>
      <c r="H25" s="97">
        <v>0</v>
      </c>
      <c r="I25" s="104">
        <v>625</v>
      </c>
      <c r="J25" s="108" t="s">
        <v>153</v>
      </c>
      <c r="K25" s="97">
        <v>0</v>
      </c>
      <c r="L25" s="97">
        <v>0</v>
      </c>
      <c r="M25" s="97">
        <v>0</v>
      </c>
      <c r="N25" s="97">
        <v>0</v>
      </c>
      <c r="O25" s="97">
        <f t="shared" si="0"/>
        <v>826271</v>
      </c>
    </row>
    <row r="26" spans="1:15" ht="18" x14ac:dyDescent="0.25">
      <c r="A26" s="104">
        <v>626</v>
      </c>
      <c r="B26" s="108" t="s">
        <v>152</v>
      </c>
      <c r="C26" s="97">
        <v>0</v>
      </c>
      <c r="D26" s="97">
        <v>1500000</v>
      </c>
      <c r="E26" s="97">
        <v>2400000</v>
      </c>
      <c r="F26" s="97">
        <v>0</v>
      </c>
      <c r="G26" s="97">
        <v>0</v>
      </c>
      <c r="H26" s="97">
        <v>0</v>
      </c>
      <c r="I26" s="104">
        <v>626</v>
      </c>
      <c r="J26" s="108" t="s">
        <v>152</v>
      </c>
      <c r="K26" s="97">
        <v>0</v>
      </c>
      <c r="L26" s="97">
        <v>0</v>
      </c>
      <c r="M26" s="97">
        <v>0</v>
      </c>
      <c r="N26" s="97">
        <v>0</v>
      </c>
      <c r="O26" s="97">
        <f t="shared" si="0"/>
        <v>3900000</v>
      </c>
    </row>
    <row r="27" spans="1:15" x14ac:dyDescent="0.25">
      <c r="A27" s="104">
        <v>641</v>
      </c>
      <c r="B27" s="108" t="s">
        <v>151</v>
      </c>
      <c r="C27" s="97">
        <v>37137604</v>
      </c>
      <c r="D27" s="97">
        <v>35953242</v>
      </c>
      <c r="E27" s="97">
        <v>97012985</v>
      </c>
      <c r="F27" s="97">
        <v>0</v>
      </c>
      <c r="G27" s="97">
        <v>0</v>
      </c>
      <c r="H27" s="97">
        <v>0</v>
      </c>
      <c r="I27" s="104">
        <v>641</v>
      </c>
      <c r="J27" s="108" t="s">
        <v>151</v>
      </c>
      <c r="K27" s="97">
        <v>0</v>
      </c>
      <c r="L27" s="97">
        <v>0</v>
      </c>
      <c r="M27" s="97">
        <v>0</v>
      </c>
      <c r="N27" s="97">
        <v>0</v>
      </c>
      <c r="O27" s="97">
        <f t="shared" si="0"/>
        <v>170103831</v>
      </c>
    </row>
    <row r="28" spans="1:15" ht="18" x14ac:dyDescent="0.25">
      <c r="A28" s="104">
        <v>645</v>
      </c>
      <c r="B28" s="108" t="s">
        <v>150</v>
      </c>
      <c r="C28" s="97">
        <v>6685663</v>
      </c>
      <c r="D28" s="97">
        <v>6370102</v>
      </c>
      <c r="E28" s="97">
        <v>17656363</v>
      </c>
      <c r="F28" s="97">
        <v>0</v>
      </c>
      <c r="G28" s="97">
        <v>0</v>
      </c>
      <c r="H28" s="97">
        <v>0</v>
      </c>
      <c r="I28" s="104">
        <v>645</v>
      </c>
      <c r="J28" s="108" t="s">
        <v>150</v>
      </c>
      <c r="K28" s="97">
        <v>0</v>
      </c>
      <c r="L28" s="97">
        <v>0</v>
      </c>
      <c r="M28" s="97">
        <v>0</v>
      </c>
      <c r="N28" s="97">
        <v>0</v>
      </c>
      <c r="O28" s="97">
        <f t="shared" si="0"/>
        <v>30712128</v>
      </c>
    </row>
    <row r="29" spans="1:15" x14ac:dyDescent="0.25">
      <c r="A29" s="104">
        <v>651</v>
      </c>
      <c r="B29" s="108" t="s">
        <v>149</v>
      </c>
      <c r="C29" s="97">
        <v>12000000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4">
        <v>651</v>
      </c>
      <c r="J29" s="108" t="s">
        <v>149</v>
      </c>
      <c r="K29" s="97">
        <v>0</v>
      </c>
      <c r="L29" s="97">
        <v>0</v>
      </c>
      <c r="M29" s="97">
        <v>0</v>
      </c>
      <c r="N29" s="97">
        <v>0</v>
      </c>
      <c r="O29" s="97">
        <f t="shared" si="0"/>
        <v>12000000</v>
      </c>
    </row>
    <row r="30" spans="1:15" x14ac:dyDescent="0.25">
      <c r="A30" s="104">
        <v>656</v>
      </c>
      <c r="B30" s="108" t="s">
        <v>139</v>
      </c>
      <c r="C30" s="97">
        <v>18500000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4">
        <v>656</v>
      </c>
      <c r="J30" s="108" t="s">
        <v>139</v>
      </c>
      <c r="K30" s="97">
        <v>0</v>
      </c>
      <c r="L30" s="97">
        <v>0</v>
      </c>
      <c r="M30" s="97">
        <v>0</v>
      </c>
      <c r="N30" s="97">
        <v>0</v>
      </c>
      <c r="O30" s="97">
        <f t="shared" si="0"/>
        <v>18500000</v>
      </c>
    </row>
    <row r="31" spans="1:15" ht="18" x14ac:dyDescent="0.25">
      <c r="A31" s="104">
        <v>671</v>
      </c>
      <c r="B31" s="108" t="s">
        <v>148</v>
      </c>
      <c r="C31" s="97">
        <v>0</v>
      </c>
      <c r="D31" s="97">
        <v>3500000</v>
      </c>
      <c r="E31" s="97">
        <v>0</v>
      </c>
      <c r="F31" s="97">
        <v>0</v>
      </c>
      <c r="G31" s="97">
        <v>0</v>
      </c>
      <c r="H31" s="97">
        <v>0</v>
      </c>
      <c r="I31" s="104">
        <v>671</v>
      </c>
      <c r="J31" s="108" t="s">
        <v>148</v>
      </c>
      <c r="K31" s="97">
        <v>0</v>
      </c>
      <c r="L31" s="97">
        <v>0</v>
      </c>
      <c r="M31" s="97">
        <v>0</v>
      </c>
      <c r="N31" s="97">
        <v>0</v>
      </c>
      <c r="O31" s="97">
        <f t="shared" si="0"/>
        <v>3500000</v>
      </c>
    </row>
    <row r="32" spans="1:15" x14ac:dyDescent="0.25">
      <c r="A32" s="104">
        <v>672</v>
      </c>
      <c r="B32" s="108" t="s">
        <v>147</v>
      </c>
      <c r="C32" s="97">
        <v>0</v>
      </c>
      <c r="D32" s="97">
        <v>0</v>
      </c>
      <c r="E32" s="97">
        <v>3000000</v>
      </c>
      <c r="F32" s="97">
        <v>0</v>
      </c>
      <c r="G32" s="97">
        <v>0</v>
      </c>
      <c r="H32" s="97">
        <v>0</v>
      </c>
      <c r="I32" s="104">
        <v>672</v>
      </c>
      <c r="J32" s="108" t="s">
        <v>147</v>
      </c>
      <c r="K32" s="97">
        <v>0</v>
      </c>
      <c r="L32" s="97">
        <v>0</v>
      </c>
      <c r="M32" s="97">
        <v>8000000</v>
      </c>
      <c r="N32" s="97">
        <v>0</v>
      </c>
      <c r="O32" s="97">
        <f t="shared" si="0"/>
        <v>11000000</v>
      </c>
    </row>
    <row r="33" spans="1:15" x14ac:dyDescent="0.25">
      <c r="A33" s="104">
        <v>674</v>
      </c>
      <c r="B33" s="108" t="s">
        <v>146</v>
      </c>
      <c r="C33" s="97">
        <v>0</v>
      </c>
      <c r="D33" s="97">
        <v>0</v>
      </c>
      <c r="E33" s="97">
        <v>2000000</v>
      </c>
      <c r="F33" s="97">
        <v>0</v>
      </c>
      <c r="G33" s="97">
        <v>0</v>
      </c>
      <c r="H33" s="97">
        <v>0</v>
      </c>
      <c r="I33" s="104">
        <v>674</v>
      </c>
      <c r="J33" s="108" t="s">
        <v>146</v>
      </c>
      <c r="K33" s="97">
        <v>0</v>
      </c>
      <c r="L33" s="97">
        <v>0</v>
      </c>
      <c r="M33" s="97">
        <v>0</v>
      </c>
      <c r="N33" s="97">
        <v>0</v>
      </c>
      <c r="O33" s="97">
        <f t="shared" si="0"/>
        <v>2000000</v>
      </c>
    </row>
    <row r="34" spans="1:15" x14ac:dyDescent="0.25">
      <c r="A34" s="111"/>
      <c r="B34" s="110"/>
      <c r="C34" s="109"/>
      <c r="D34" s="109"/>
      <c r="E34" s="109"/>
      <c r="F34" s="109"/>
      <c r="G34" s="109"/>
      <c r="H34" s="109"/>
      <c r="I34" s="111"/>
      <c r="J34" s="110"/>
      <c r="K34" s="109"/>
      <c r="L34" s="109"/>
      <c r="M34" s="109"/>
      <c r="N34" s="109"/>
      <c r="O34" s="109">
        <f t="shared" si="0"/>
        <v>0</v>
      </c>
    </row>
    <row r="35" spans="1:15" ht="12.75" x14ac:dyDescent="0.25">
      <c r="A35" s="486" t="s">
        <v>74</v>
      </c>
      <c r="B35" s="487"/>
      <c r="C35" s="58">
        <v>10000000</v>
      </c>
      <c r="D35" s="58">
        <v>0</v>
      </c>
      <c r="E35" s="58">
        <v>430000</v>
      </c>
      <c r="F35" s="58">
        <v>0</v>
      </c>
      <c r="G35" s="58">
        <v>0</v>
      </c>
      <c r="H35" s="58">
        <v>0</v>
      </c>
      <c r="I35" s="486" t="s">
        <v>74</v>
      </c>
      <c r="J35" s="487"/>
      <c r="K35" s="58">
        <v>0</v>
      </c>
      <c r="L35" s="58">
        <v>0</v>
      </c>
      <c r="M35" s="58">
        <v>0</v>
      </c>
      <c r="N35" s="58">
        <v>0</v>
      </c>
      <c r="O35" s="58">
        <f t="shared" si="0"/>
        <v>10430000</v>
      </c>
    </row>
    <row r="36" spans="1:15" x14ac:dyDescent="0.25">
      <c r="A36" s="104">
        <v>708</v>
      </c>
      <c r="B36" s="108" t="s">
        <v>145</v>
      </c>
      <c r="C36" s="97">
        <v>0</v>
      </c>
      <c r="D36" s="97">
        <v>0</v>
      </c>
      <c r="E36" s="97">
        <v>430000</v>
      </c>
      <c r="F36" s="97">
        <v>0</v>
      </c>
      <c r="G36" s="97">
        <v>0</v>
      </c>
      <c r="H36" s="97">
        <v>0</v>
      </c>
      <c r="I36" s="104">
        <v>708</v>
      </c>
      <c r="J36" s="108" t="s">
        <v>145</v>
      </c>
      <c r="K36" s="97">
        <v>0</v>
      </c>
      <c r="L36" s="97">
        <v>0</v>
      </c>
      <c r="M36" s="97">
        <v>0</v>
      </c>
      <c r="N36" s="97">
        <v>0</v>
      </c>
      <c r="O36" s="97">
        <f t="shared" si="0"/>
        <v>430000</v>
      </c>
    </row>
    <row r="37" spans="1:15" x14ac:dyDescent="0.25">
      <c r="A37" s="104">
        <v>747</v>
      </c>
      <c r="B37" s="108" t="s">
        <v>139</v>
      </c>
      <c r="C37" s="97">
        <v>10000000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104">
        <v>747</v>
      </c>
      <c r="J37" s="108" t="s">
        <v>139</v>
      </c>
      <c r="K37" s="97">
        <v>0</v>
      </c>
      <c r="L37" s="97">
        <v>0</v>
      </c>
      <c r="M37" s="97">
        <v>0</v>
      </c>
      <c r="N37" s="97">
        <v>0</v>
      </c>
      <c r="O37" s="97">
        <f t="shared" si="0"/>
        <v>10000000</v>
      </c>
    </row>
    <row r="38" spans="1:15" ht="9.9499999999999993" customHeight="1" x14ac:dyDescent="0.25">
      <c r="A38" s="21" t="s">
        <v>144</v>
      </c>
      <c r="B38" s="22"/>
      <c r="C38" s="21"/>
      <c r="D38" s="21"/>
      <c r="E38" s="21"/>
      <c r="F38" s="21"/>
    </row>
    <row r="39" spans="1:15" ht="9.9499999999999993" customHeight="1" x14ac:dyDescent="0.25">
      <c r="A39" s="21" t="s">
        <v>143</v>
      </c>
      <c r="B39" s="22"/>
      <c r="C39" s="21"/>
      <c r="D39" s="21"/>
      <c r="E39" s="21"/>
      <c r="F39" s="21"/>
    </row>
    <row r="40" spans="1:15" ht="9.9499999999999993" customHeight="1" x14ac:dyDescent="0.25">
      <c r="A40" s="21"/>
      <c r="B40" s="22"/>
      <c r="C40" s="21"/>
      <c r="D40" s="21"/>
      <c r="E40" s="21"/>
      <c r="F40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5:B35"/>
    <mergeCell ref="A17:B17"/>
    <mergeCell ref="A14:B14"/>
    <mergeCell ref="A13:B13"/>
    <mergeCell ref="A11:B11"/>
    <mergeCell ref="I13:J13"/>
    <mergeCell ref="I14:J14"/>
    <mergeCell ref="I17:J17"/>
    <mergeCell ref="I35:J3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9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5" sqref="B25"/>
    </sheetView>
  </sheetViews>
  <sheetFormatPr baseColWidth="10" defaultRowHeight="12.75" x14ac:dyDescent="0.2"/>
  <cols>
    <col min="1" max="1" width="0.85546875" style="202" customWidth="1"/>
    <col min="2" max="2" width="37.42578125" style="202" customWidth="1"/>
    <col min="3" max="3" width="10.5703125" style="202" customWidth="1"/>
    <col min="4" max="4" width="11.85546875" style="203" customWidth="1"/>
    <col min="5" max="5" width="37.85546875" style="202" customWidth="1"/>
    <col min="6" max="6" width="21.140625" style="202" customWidth="1"/>
    <col min="7" max="7" width="13.85546875" style="203" customWidth="1"/>
    <col min="8" max="16384" width="11.42578125" style="202"/>
  </cols>
  <sheetData>
    <row r="1" spans="2:7" ht="21" customHeight="1" thickTop="1" x14ac:dyDescent="0.2">
      <c r="B1" s="378" t="s">
        <v>597</v>
      </c>
      <c r="C1" s="379"/>
      <c r="D1" s="379"/>
      <c r="E1" s="379"/>
      <c r="F1" s="380"/>
      <c r="G1" s="228" t="s">
        <v>596</v>
      </c>
    </row>
    <row r="2" spans="2:7" ht="13.5" thickBot="1" x14ac:dyDescent="0.25">
      <c r="B2" s="381" t="s">
        <v>595</v>
      </c>
      <c r="C2" s="382"/>
      <c r="D2" s="382"/>
      <c r="E2" s="382"/>
      <c r="F2" s="383"/>
      <c r="G2" s="227">
        <v>1</v>
      </c>
    </row>
    <row r="3" spans="2:7" ht="13.5" thickTop="1" x14ac:dyDescent="0.2"/>
    <row r="4" spans="2:7" ht="13.5" thickBot="1" x14ac:dyDescent="0.25">
      <c r="B4" s="210"/>
      <c r="C4" s="210"/>
      <c r="D4" s="226"/>
      <c r="E4" s="210"/>
      <c r="F4" s="210"/>
      <c r="G4" s="226"/>
    </row>
    <row r="5" spans="2:7" ht="13.5" thickTop="1" x14ac:dyDescent="0.2">
      <c r="B5" s="375" t="s">
        <v>594</v>
      </c>
      <c r="C5" s="376"/>
      <c r="D5" s="225" t="s">
        <v>592</v>
      </c>
      <c r="E5" s="377" t="s">
        <v>593</v>
      </c>
      <c r="F5" s="376"/>
      <c r="G5" s="224" t="s">
        <v>592</v>
      </c>
    </row>
    <row r="6" spans="2:7" x14ac:dyDescent="0.2">
      <c r="B6" s="217" t="s">
        <v>591</v>
      </c>
      <c r="D6" s="223"/>
      <c r="E6" s="222" t="s">
        <v>590</v>
      </c>
      <c r="F6" s="221"/>
      <c r="G6" s="220"/>
    </row>
    <row r="7" spans="2:7" x14ac:dyDescent="0.2">
      <c r="B7" s="151" t="s">
        <v>589</v>
      </c>
      <c r="D7" s="219"/>
      <c r="E7" s="214" t="s">
        <v>588</v>
      </c>
      <c r="G7" s="213"/>
    </row>
    <row r="8" spans="2:7" x14ac:dyDescent="0.2">
      <c r="B8" s="217" t="s">
        <v>587</v>
      </c>
      <c r="D8" s="218"/>
      <c r="E8" s="214" t="s">
        <v>586</v>
      </c>
      <c r="G8" s="213"/>
    </row>
    <row r="9" spans="2:7" x14ac:dyDescent="0.2">
      <c r="B9" s="151" t="s">
        <v>585</v>
      </c>
      <c r="D9" s="384"/>
      <c r="E9" s="214" t="s">
        <v>584</v>
      </c>
      <c r="G9" s="213"/>
    </row>
    <row r="10" spans="2:7" x14ac:dyDescent="0.2">
      <c r="B10" s="217" t="s">
        <v>583</v>
      </c>
      <c r="D10" s="384"/>
      <c r="E10" s="214" t="s">
        <v>582</v>
      </c>
      <c r="G10" s="213"/>
    </row>
    <row r="11" spans="2:7" x14ac:dyDescent="0.2">
      <c r="B11" s="217" t="s">
        <v>581</v>
      </c>
      <c r="D11" s="215"/>
      <c r="E11" s="214" t="s">
        <v>580</v>
      </c>
      <c r="G11" s="216"/>
    </row>
    <row r="12" spans="2:7" x14ac:dyDescent="0.2">
      <c r="B12" s="151"/>
      <c r="D12" s="215"/>
      <c r="E12" s="214" t="s">
        <v>579</v>
      </c>
      <c r="G12" s="216"/>
    </row>
    <row r="13" spans="2:7" x14ac:dyDescent="0.2">
      <c r="B13" s="151"/>
      <c r="D13" s="215"/>
      <c r="E13" s="214" t="s">
        <v>578</v>
      </c>
      <c r="G13" s="216"/>
    </row>
    <row r="14" spans="2:7" x14ac:dyDescent="0.2">
      <c r="B14" s="151"/>
      <c r="D14" s="215"/>
      <c r="E14" s="214" t="s">
        <v>577</v>
      </c>
      <c r="G14" s="213"/>
    </row>
    <row r="15" spans="2:7" x14ac:dyDescent="0.2">
      <c r="B15" s="151"/>
      <c r="D15" s="215"/>
      <c r="E15" s="214" t="s">
        <v>576</v>
      </c>
      <c r="G15" s="213"/>
    </row>
    <row r="16" spans="2:7" x14ac:dyDescent="0.2">
      <c r="B16" s="151"/>
      <c r="D16" s="215"/>
      <c r="E16" s="202" t="s">
        <v>575</v>
      </c>
      <c r="G16" s="216"/>
    </row>
    <row r="17" spans="2:7" x14ac:dyDescent="0.2">
      <c r="B17" s="151"/>
      <c r="D17" s="215"/>
      <c r="E17" s="214" t="s">
        <v>574</v>
      </c>
      <c r="G17" s="216"/>
    </row>
    <row r="18" spans="2:7" x14ac:dyDescent="0.2">
      <c r="B18" s="151"/>
      <c r="D18" s="215"/>
      <c r="E18" s="214" t="s">
        <v>573</v>
      </c>
      <c r="G18" s="213"/>
    </row>
    <row r="19" spans="2:7" ht="13.5" thickBot="1" x14ac:dyDescent="0.25">
      <c r="B19" s="149"/>
      <c r="C19" s="210"/>
      <c r="D19" s="212"/>
      <c r="E19" s="211" t="s">
        <v>572</v>
      </c>
      <c r="F19" s="210"/>
      <c r="G19" s="209"/>
    </row>
    <row r="20" spans="2:7" ht="14.25" thickTop="1" thickBot="1" x14ac:dyDescent="0.25"/>
    <row r="21" spans="2:7" ht="13.5" thickTop="1" x14ac:dyDescent="0.2">
      <c r="B21" s="375" t="s">
        <v>633</v>
      </c>
      <c r="C21" s="385"/>
      <c r="D21" s="385"/>
      <c r="E21" s="385"/>
      <c r="F21" s="385"/>
      <c r="G21" s="386"/>
    </row>
    <row r="22" spans="2:7" x14ac:dyDescent="0.2">
      <c r="B22" s="387" t="s">
        <v>571</v>
      </c>
      <c r="C22" s="389" t="s">
        <v>570</v>
      </c>
      <c r="D22" s="390"/>
      <c r="E22" s="391"/>
      <c r="F22" s="389" t="s">
        <v>634</v>
      </c>
      <c r="G22" s="392"/>
    </row>
    <row r="23" spans="2:7" ht="13.5" thickBot="1" x14ac:dyDescent="0.25">
      <c r="B23" s="388"/>
      <c r="C23" s="393"/>
      <c r="D23" s="394"/>
      <c r="E23" s="395"/>
      <c r="F23" s="393"/>
      <c r="G23" s="396"/>
    </row>
    <row r="24" spans="2:7" ht="18" customHeight="1" thickTop="1" x14ac:dyDescent="0.2">
      <c r="B24" s="208" t="s">
        <v>635</v>
      </c>
    </row>
    <row r="25" spans="2:7" ht="18" customHeight="1" x14ac:dyDescent="0.2">
      <c r="B25" s="208" t="s">
        <v>569</v>
      </c>
    </row>
    <row r="26" spans="2:7" x14ac:dyDescent="0.2">
      <c r="B26" s="207"/>
      <c r="C26" s="206" t="s">
        <v>568</v>
      </c>
    </row>
    <row r="27" spans="2:7" x14ac:dyDescent="0.2">
      <c r="E27" s="205"/>
    </row>
    <row r="31" spans="2:7" x14ac:dyDescent="0.2">
      <c r="B31" s="205"/>
      <c r="C31" s="204"/>
    </row>
  </sheetData>
  <mergeCells count="11">
    <mergeCell ref="B21:G21"/>
    <mergeCell ref="B22:B23"/>
    <mergeCell ref="C22:E22"/>
    <mergeCell ref="F22:G22"/>
    <mergeCell ref="C23:E23"/>
    <mergeCell ref="F23:G23"/>
    <mergeCell ref="B5:C5"/>
    <mergeCell ref="E5:F5"/>
    <mergeCell ref="B1:F1"/>
    <mergeCell ref="B2:F2"/>
    <mergeCell ref="D9:D10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5" ht="12.75" x14ac:dyDescent="0.25">
      <c r="A1" s="416" t="s">
        <v>131</v>
      </c>
      <c r="B1" s="402"/>
      <c r="C1" s="402"/>
      <c r="D1" s="402"/>
      <c r="E1" s="61" t="s">
        <v>130</v>
      </c>
    </row>
    <row r="2" spans="1:5" ht="12.75" x14ac:dyDescent="0.25">
      <c r="A2" s="397" t="s">
        <v>135</v>
      </c>
      <c r="B2" s="398"/>
      <c r="C2" s="398"/>
      <c r="D2" s="398"/>
      <c r="E2" s="96" t="s">
        <v>142</v>
      </c>
    </row>
    <row r="3" spans="1:5" ht="12.75" x14ac:dyDescent="0.25">
      <c r="A3" s="482" t="s">
        <v>134</v>
      </c>
      <c r="B3" s="483"/>
      <c r="C3" s="483"/>
      <c r="D3" s="483"/>
      <c r="E3" s="101" t="s">
        <v>141</v>
      </c>
    </row>
    <row r="4" spans="1:5" ht="12.75" x14ac:dyDescent="0.25">
      <c r="A4" s="452"/>
      <c r="B4" s="453"/>
      <c r="C4" s="453"/>
      <c r="D4" s="453"/>
      <c r="E4" s="453"/>
    </row>
    <row r="5" spans="1:5" ht="12.75" x14ac:dyDescent="0.25">
      <c r="A5" s="405" t="s">
        <v>140</v>
      </c>
      <c r="B5" s="414"/>
      <c r="C5" s="414"/>
      <c r="D5" s="414"/>
      <c r="E5" s="414"/>
    </row>
    <row r="6" spans="1:5" x14ac:dyDescent="0.25">
      <c r="B6" s="490" t="s">
        <v>133</v>
      </c>
      <c r="C6" s="490" t="s">
        <v>1</v>
      </c>
      <c r="D6" s="490" t="s">
        <v>119</v>
      </c>
    </row>
    <row r="7" spans="1:5" ht="39.950000000000003" customHeight="1" x14ac:dyDescent="0.25">
      <c r="B7" s="493"/>
      <c r="C7" s="493"/>
      <c r="D7" s="493"/>
    </row>
    <row r="8" spans="1:5" x14ac:dyDescent="0.25">
      <c r="B8" s="107"/>
      <c r="C8" s="59" t="s">
        <v>75</v>
      </c>
      <c r="D8" s="43"/>
    </row>
    <row r="9" spans="1:5" x14ac:dyDescent="0.25">
      <c r="B9" s="104"/>
      <c r="C9" s="103"/>
      <c r="D9" s="102"/>
    </row>
    <row r="10" spans="1:5" x14ac:dyDescent="0.25">
      <c r="B10" s="107"/>
      <c r="C10" s="59" t="s">
        <v>74</v>
      </c>
      <c r="D10" s="43">
        <v>52696897</v>
      </c>
    </row>
    <row r="11" spans="1:5" x14ac:dyDescent="0.25">
      <c r="B11" s="104">
        <v>747</v>
      </c>
      <c r="C11" s="103" t="s">
        <v>139</v>
      </c>
      <c r="D11" s="102">
        <v>52696897</v>
      </c>
    </row>
    <row r="12" spans="1:5" x14ac:dyDescent="0.25">
      <c r="B12" s="104"/>
      <c r="C12" s="103"/>
      <c r="D12" s="102"/>
    </row>
    <row r="14" spans="1:5" ht="12.75" x14ac:dyDescent="0.25">
      <c r="A14" s="405" t="s">
        <v>138</v>
      </c>
      <c r="B14" s="414"/>
      <c r="C14" s="414"/>
      <c r="D14" s="414"/>
      <c r="E14" s="414"/>
    </row>
    <row r="15" spans="1:5" x14ac:dyDescent="0.25">
      <c r="B15" s="490" t="s">
        <v>133</v>
      </c>
      <c r="C15" s="490" t="s">
        <v>1</v>
      </c>
      <c r="D15" s="490" t="s">
        <v>119</v>
      </c>
    </row>
    <row r="16" spans="1:5" ht="39.950000000000003" customHeight="1" x14ac:dyDescent="0.25">
      <c r="B16" s="493"/>
      <c r="C16" s="493"/>
      <c r="D16" s="493"/>
    </row>
    <row r="17" spans="2:7" x14ac:dyDescent="0.25">
      <c r="B17" s="107"/>
      <c r="C17" s="59" t="s">
        <v>137</v>
      </c>
      <c r="D17" s="43"/>
    </row>
    <row r="18" spans="2:7" x14ac:dyDescent="0.25">
      <c r="B18" s="104"/>
      <c r="C18" s="103"/>
      <c r="D18" s="102"/>
    </row>
    <row r="19" spans="2:7" x14ac:dyDescent="0.25">
      <c r="B19" s="107"/>
      <c r="C19" s="59" t="s">
        <v>74</v>
      </c>
      <c r="D19" s="43"/>
    </row>
    <row r="20" spans="2:7" x14ac:dyDescent="0.25">
      <c r="B20" s="104"/>
      <c r="C20" s="103"/>
      <c r="D20" s="102"/>
    </row>
    <row r="21" spans="2:7" ht="9.9499999999999993" customHeight="1" x14ac:dyDescent="0.25">
      <c r="B21" s="21" t="s">
        <v>136</v>
      </c>
      <c r="C21" s="22"/>
      <c r="D21" s="21"/>
      <c r="E21" s="21"/>
      <c r="F21" s="21"/>
      <c r="G21" s="21"/>
    </row>
    <row r="22" spans="2:7" ht="9.9499999999999993" customHeight="1" x14ac:dyDescent="0.25">
      <c r="B22" s="21"/>
      <c r="C22" s="22"/>
      <c r="D22" s="21"/>
      <c r="E22" s="21"/>
      <c r="F22" s="21"/>
      <c r="G22" s="21"/>
    </row>
  </sheetData>
  <mergeCells count="12">
    <mergeCell ref="B15:B16"/>
    <mergeCell ref="C15:C16"/>
    <mergeCell ref="D15:D16"/>
    <mergeCell ref="A14:E14"/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1" orientation="landscape" useFirstPageNumber="1" r:id="rId1"/>
  <headerFoot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C26" sqref="C26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416" t="s">
        <v>131</v>
      </c>
      <c r="B1" s="402"/>
      <c r="C1" s="402"/>
      <c r="D1" s="402"/>
      <c r="E1" s="61" t="s">
        <v>130</v>
      </c>
    </row>
    <row r="2" spans="1:5" ht="12.75" x14ac:dyDescent="0.25">
      <c r="A2" s="397" t="s">
        <v>129</v>
      </c>
      <c r="B2" s="398"/>
      <c r="C2" s="398"/>
      <c r="D2" s="398"/>
      <c r="E2" s="96"/>
    </row>
    <row r="3" spans="1:5" ht="12.75" x14ac:dyDescent="0.25">
      <c r="A3" s="482" t="s">
        <v>128</v>
      </c>
      <c r="B3" s="483"/>
      <c r="C3" s="483"/>
      <c r="D3" s="483"/>
      <c r="E3" s="101" t="s">
        <v>127</v>
      </c>
    </row>
    <row r="7" spans="1:5" ht="12.75" x14ac:dyDescent="0.25">
      <c r="B7" s="405" t="s">
        <v>75</v>
      </c>
      <c r="C7" s="414"/>
      <c r="D7" s="414"/>
    </row>
    <row r="8" spans="1:5" ht="12.75" x14ac:dyDescent="0.25">
      <c r="B8" s="505">
        <v>953</v>
      </c>
      <c r="C8" s="506"/>
      <c r="D8" s="507"/>
    </row>
    <row r="9" spans="1:5" ht="12.75" x14ac:dyDescent="0.25">
      <c r="B9" s="508" t="s">
        <v>126</v>
      </c>
      <c r="C9" s="509"/>
      <c r="D9" s="510"/>
    </row>
    <row r="10" spans="1:5" ht="12.75" x14ac:dyDescent="0.25">
      <c r="B10" s="514" t="s">
        <v>119</v>
      </c>
      <c r="C10" s="506"/>
      <c r="D10" s="507"/>
    </row>
    <row r="11" spans="1:5" ht="12.75" x14ac:dyDescent="0.25">
      <c r="B11" s="511">
        <v>36440900</v>
      </c>
      <c r="C11" s="512"/>
      <c r="D11" s="513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2" orientation="landscape" useFirstPageNumber="1" r:id="rId1"/>
  <headerFoot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4" workbookViewId="0">
      <selection activeCell="A45" sqref="A45:C45"/>
    </sheetView>
  </sheetViews>
  <sheetFormatPr baseColWidth="10" defaultRowHeight="11.25" x14ac:dyDescent="0.25"/>
  <cols>
    <col min="1" max="1" width="30.7109375" style="2" customWidth="1"/>
    <col min="2" max="3" width="30.7109375" style="1" customWidth="1"/>
    <col min="4" max="16384" width="11.42578125" style="1"/>
  </cols>
  <sheetData>
    <row r="1" spans="1:3" ht="12.75" x14ac:dyDescent="0.25">
      <c r="A1" s="517" t="s">
        <v>2</v>
      </c>
      <c r="B1" s="506"/>
      <c r="C1" s="507"/>
    </row>
    <row r="2" spans="1:3" ht="12.75" x14ac:dyDescent="0.25">
      <c r="A2" s="480" t="s">
        <v>125</v>
      </c>
      <c r="B2" s="518"/>
      <c r="C2" s="481"/>
    </row>
    <row r="3" spans="1:3" ht="12.75" x14ac:dyDescent="0.25">
      <c r="A3" s="519" t="s">
        <v>124</v>
      </c>
      <c r="B3" s="520"/>
      <c r="C3" s="520"/>
    </row>
    <row r="4" spans="1:3" x14ac:dyDescent="0.25">
      <c r="A4" s="521" t="s">
        <v>120</v>
      </c>
      <c r="B4" s="96" t="s">
        <v>40</v>
      </c>
      <c r="C4" s="96" t="s">
        <v>119</v>
      </c>
    </row>
    <row r="5" spans="1:3" x14ac:dyDescent="0.25">
      <c r="A5" s="522"/>
      <c r="B5" s="14" t="s">
        <v>118</v>
      </c>
      <c r="C5" s="14" t="s">
        <v>117</v>
      </c>
    </row>
    <row r="6" spans="1:3" x14ac:dyDescent="0.25">
      <c r="A6" s="522"/>
      <c r="B6" s="14" t="s">
        <v>116</v>
      </c>
      <c r="C6" s="14" t="s">
        <v>115</v>
      </c>
    </row>
    <row r="7" spans="1:3" x14ac:dyDescent="0.25">
      <c r="A7" s="91" t="s">
        <v>114</v>
      </c>
      <c r="B7" s="90"/>
      <c r="C7" s="90"/>
    </row>
    <row r="8" spans="1:3" x14ac:dyDescent="0.25">
      <c r="A8" s="95" t="s">
        <v>75</v>
      </c>
      <c r="B8" s="94">
        <v>555989122</v>
      </c>
      <c r="C8" s="94">
        <v>731690395</v>
      </c>
    </row>
    <row r="9" spans="1:3" x14ac:dyDescent="0.25">
      <c r="A9" s="93" t="s">
        <v>74</v>
      </c>
      <c r="B9" s="92">
        <v>555989122</v>
      </c>
      <c r="C9" s="92">
        <v>731690395</v>
      </c>
    </row>
    <row r="10" spans="1:3" x14ac:dyDescent="0.25">
      <c r="A10" s="91" t="s">
        <v>113</v>
      </c>
      <c r="B10" s="90"/>
      <c r="C10" s="90"/>
    </row>
    <row r="11" spans="1:3" x14ac:dyDescent="0.25">
      <c r="A11" s="95" t="s">
        <v>75</v>
      </c>
      <c r="B11" s="94">
        <v>2953243662</v>
      </c>
      <c r="C11" s="94">
        <v>3329553484</v>
      </c>
    </row>
    <row r="12" spans="1:3" x14ac:dyDescent="0.25">
      <c r="A12" s="98" t="s">
        <v>74</v>
      </c>
      <c r="B12" s="97">
        <v>2953243662</v>
      </c>
      <c r="C12" s="97">
        <v>3329553484</v>
      </c>
    </row>
    <row r="13" spans="1:3" ht="12.75" x14ac:dyDescent="0.25">
      <c r="A13" s="519" t="s">
        <v>123</v>
      </c>
      <c r="B13" s="520"/>
      <c r="C13" s="520"/>
    </row>
    <row r="14" spans="1:3" x14ac:dyDescent="0.25">
      <c r="A14" s="521" t="s">
        <v>120</v>
      </c>
      <c r="B14" s="96" t="s">
        <v>40</v>
      </c>
      <c r="C14" s="96" t="s">
        <v>119</v>
      </c>
    </row>
    <row r="15" spans="1:3" x14ac:dyDescent="0.25">
      <c r="A15" s="522"/>
      <c r="B15" s="14" t="s">
        <v>118</v>
      </c>
      <c r="C15" s="14" t="s">
        <v>117</v>
      </c>
    </row>
    <row r="16" spans="1:3" x14ac:dyDescent="0.25">
      <c r="A16" s="522"/>
      <c r="B16" s="14" t="s">
        <v>116</v>
      </c>
      <c r="C16" s="14" t="s">
        <v>115</v>
      </c>
    </row>
    <row r="17" spans="1:3" x14ac:dyDescent="0.25">
      <c r="A17" s="91" t="s">
        <v>114</v>
      </c>
      <c r="B17" s="90"/>
      <c r="C17" s="90"/>
    </row>
    <row r="18" spans="1:3" x14ac:dyDescent="0.25">
      <c r="A18" s="95" t="s">
        <v>75</v>
      </c>
      <c r="B18" s="94">
        <v>77894023</v>
      </c>
      <c r="C18" s="94">
        <v>98500000</v>
      </c>
    </row>
    <row r="19" spans="1:3" x14ac:dyDescent="0.25">
      <c r="A19" s="93" t="s">
        <v>74</v>
      </c>
      <c r="B19" s="92">
        <v>77894023</v>
      </c>
      <c r="C19" s="92">
        <v>98500000</v>
      </c>
    </row>
    <row r="20" spans="1:3" x14ac:dyDescent="0.25">
      <c r="A20" s="91" t="s">
        <v>113</v>
      </c>
      <c r="B20" s="90"/>
      <c r="C20" s="90"/>
    </row>
    <row r="21" spans="1:3" x14ac:dyDescent="0.25">
      <c r="A21" s="95" t="s">
        <v>75</v>
      </c>
      <c r="B21" s="94">
        <v>733799522</v>
      </c>
      <c r="C21" s="94">
        <v>746237708</v>
      </c>
    </row>
    <row r="22" spans="1:3" x14ac:dyDescent="0.25">
      <c r="A22" s="98" t="s">
        <v>74</v>
      </c>
      <c r="B22" s="97">
        <v>733799522</v>
      </c>
      <c r="C22" s="97">
        <v>746237708</v>
      </c>
    </row>
    <row r="23" spans="1:3" ht="12.75" x14ac:dyDescent="0.25">
      <c r="A23" s="519" t="s">
        <v>122</v>
      </c>
      <c r="B23" s="520"/>
      <c r="C23" s="520"/>
    </row>
    <row r="24" spans="1:3" x14ac:dyDescent="0.25">
      <c r="A24" s="521" t="s">
        <v>120</v>
      </c>
      <c r="B24" s="96" t="s">
        <v>40</v>
      </c>
      <c r="C24" s="96" t="s">
        <v>119</v>
      </c>
    </row>
    <row r="25" spans="1:3" x14ac:dyDescent="0.25">
      <c r="A25" s="522"/>
      <c r="B25" s="14" t="s">
        <v>118</v>
      </c>
      <c r="C25" s="14" t="s">
        <v>117</v>
      </c>
    </row>
    <row r="26" spans="1:3" x14ac:dyDescent="0.25">
      <c r="A26" s="522"/>
      <c r="B26" s="14" t="s">
        <v>116</v>
      </c>
      <c r="C26" s="14" t="s">
        <v>115</v>
      </c>
    </row>
    <row r="27" spans="1:3" x14ac:dyDescent="0.25">
      <c r="A27" s="91" t="s">
        <v>114</v>
      </c>
      <c r="B27" s="90"/>
      <c r="C27" s="90"/>
    </row>
    <row r="28" spans="1:3" x14ac:dyDescent="0.25">
      <c r="A28" s="95" t="s">
        <v>75</v>
      </c>
      <c r="B28" s="94">
        <v>0</v>
      </c>
      <c r="C28" s="94">
        <v>3646171809</v>
      </c>
    </row>
    <row r="29" spans="1:3" x14ac:dyDescent="0.25">
      <c r="A29" s="93" t="s">
        <v>74</v>
      </c>
      <c r="B29" s="92">
        <v>0</v>
      </c>
      <c r="C29" s="92">
        <v>3646171809</v>
      </c>
    </row>
    <row r="30" spans="1:3" x14ac:dyDescent="0.25">
      <c r="A30" s="91" t="s">
        <v>113</v>
      </c>
      <c r="B30" s="90"/>
      <c r="C30" s="90"/>
    </row>
    <row r="31" spans="1:3" x14ac:dyDescent="0.25">
      <c r="A31" s="95" t="s">
        <v>75</v>
      </c>
      <c r="B31" s="94">
        <v>0</v>
      </c>
      <c r="C31" s="94">
        <v>244042959</v>
      </c>
    </row>
    <row r="32" spans="1:3" x14ac:dyDescent="0.25">
      <c r="A32" s="98" t="s">
        <v>74</v>
      </c>
      <c r="B32" s="97">
        <v>0</v>
      </c>
      <c r="C32" s="97">
        <v>244042959</v>
      </c>
    </row>
    <row r="33" spans="1:3" ht="12.75" x14ac:dyDescent="0.25">
      <c r="A33" s="519" t="s">
        <v>121</v>
      </c>
      <c r="B33" s="520"/>
      <c r="C33" s="520"/>
    </row>
    <row r="34" spans="1:3" x14ac:dyDescent="0.25">
      <c r="A34" s="521" t="s">
        <v>120</v>
      </c>
      <c r="B34" s="96" t="s">
        <v>40</v>
      </c>
      <c r="C34" s="96" t="s">
        <v>119</v>
      </c>
    </row>
    <row r="35" spans="1:3" x14ac:dyDescent="0.25">
      <c r="A35" s="522"/>
      <c r="B35" s="14" t="s">
        <v>118</v>
      </c>
      <c r="C35" s="14" t="s">
        <v>117</v>
      </c>
    </row>
    <row r="36" spans="1:3" x14ac:dyDescent="0.25">
      <c r="A36" s="522"/>
      <c r="B36" s="14" t="s">
        <v>116</v>
      </c>
      <c r="C36" s="14" t="s">
        <v>115</v>
      </c>
    </row>
    <row r="37" spans="1:3" x14ac:dyDescent="0.25">
      <c r="A37" s="91" t="s">
        <v>114</v>
      </c>
      <c r="B37" s="90"/>
      <c r="C37" s="90"/>
    </row>
    <row r="38" spans="1:3" x14ac:dyDescent="0.25">
      <c r="A38" s="95" t="s">
        <v>75</v>
      </c>
      <c r="B38" s="94">
        <v>633883145</v>
      </c>
      <c r="C38" s="94">
        <v>4476362204</v>
      </c>
    </row>
    <row r="39" spans="1:3" x14ac:dyDescent="0.25">
      <c r="A39" s="93" t="s">
        <v>74</v>
      </c>
      <c r="B39" s="92">
        <v>633883145</v>
      </c>
      <c r="C39" s="92">
        <v>4476362204</v>
      </c>
    </row>
    <row r="40" spans="1:3" x14ac:dyDescent="0.25">
      <c r="A40" s="91" t="s">
        <v>113</v>
      </c>
      <c r="B40" s="90"/>
      <c r="C40" s="90"/>
    </row>
    <row r="41" spans="1:3" x14ac:dyDescent="0.25">
      <c r="A41" s="95" t="s">
        <v>75</v>
      </c>
      <c r="B41" s="94">
        <v>3687043184</v>
      </c>
      <c r="C41" s="94">
        <v>4319834151</v>
      </c>
    </row>
    <row r="42" spans="1:3" x14ac:dyDescent="0.25">
      <c r="A42" s="93" t="s">
        <v>74</v>
      </c>
      <c r="B42" s="92">
        <v>3687043184</v>
      </c>
      <c r="C42" s="92">
        <v>4319834151</v>
      </c>
    </row>
    <row r="43" spans="1:3" x14ac:dyDescent="0.25">
      <c r="A43" s="91" t="s">
        <v>112</v>
      </c>
      <c r="B43" s="90">
        <v>4320926329</v>
      </c>
      <c r="C43" s="90">
        <v>8796196355</v>
      </c>
    </row>
    <row r="44" spans="1:3" x14ac:dyDescent="0.25">
      <c r="A44" s="89" t="s">
        <v>111</v>
      </c>
      <c r="B44" s="88">
        <v>4320926329</v>
      </c>
      <c r="C44" s="88">
        <v>8796196355</v>
      </c>
    </row>
    <row r="45" spans="1:3" x14ac:dyDescent="0.25">
      <c r="A45" s="516" t="s">
        <v>110</v>
      </c>
      <c r="B45" s="479"/>
      <c r="C45" s="479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3" orientation="landscape" useFirstPageNumber="1" r:id="rId1"/>
  <headerFooter>
    <oddFooter>&amp;CPage &amp;P</oddFooter>
  </headerFooter>
  <rowBreaks count="1" manualBreakCount="1">
    <brk id="3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526" t="s">
        <v>2</v>
      </c>
      <c r="B1" s="528"/>
      <c r="C1" s="528"/>
      <c r="D1" s="528"/>
      <c r="E1" s="528"/>
      <c r="F1" s="528"/>
      <c r="G1" s="527"/>
    </row>
    <row r="2" spans="1:7" ht="14.1" customHeight="1" x14ac:dyDescent="0.25">
      <c r="A2" s="515" t="s">
        <v>108</v>
      </c>
      <c r="B2" s="406"/>
      <c r="C2" s="406"/>
      <c r="D2" s="406"/>
      <c r="E2" s="406"/>
      <c r="F2" s="406"/>
      <c r="G2" s="529"/>
    </row>
    <row r="3" spans="1:7" ht="14.1" customHeight="1" x14ac:dyDescent="0.25">
      <c r="A3" s="523" t="s">
        <v>109</v>
      </c>
      <c r="B3" s="524"/>
      <c r="C3" s="524"/>
      <c r="D3" s="524"/>
      <c r="E3" s="524"/>
      <c r="F3" s="524"/>
      <c r="G3" s="525"/>
    </row>
    <row r="4" spans="1:7" ht="12.75" x14ac:dyDescent="0.25">
      <c r="A4" s="530" t="s">
        <v>108</v>
      </c>
      <c r="B4" s="528"/>
      <c r="C4" s="528"/>
      <c r="D4" s="528"/>
      <c r="E4" s="528"/>
      <c r="F4" s="528"/>
      <c r="G4" s="528"/>
    </row>
    <row r="5" spans="1:7" ht="12.75" x14ac:dyDescent="0.25">
      <c r="A5" s="397" t="s">
        <v>94</v>
      </c>
      <c r="B5" s="514" t="s">
        <v>107</v>
      </c>
      <c r="C5" s="535"/>
      <c r="D5" s="536"/>
      <c r="E5" s="514" t="s">
        <v>74</v>
      </c>
      <c r="F5" s="535"/>
      <c r="G5" s="536"/>
    </row>
    <row r="6" spans="1:7" ht="12.75" x14ac:dyDescent="0.25">
      <c r="A6" s="531"/>
      <c r="B6" s="523" t="s">
        <v>106</v>
      </c>
      <c r="C6" s="524"/>
      <c r="D6" s="525"/>
      <c r="E6" s="523" t="s">
        <v>93</v>
      </c>
      <c r="F6" s="524"/>
      <c r="G6" s="525"/>
    </row>
    <row r="7" spans="1:7" ht="12.75" x14ac:dyDescent="0.25">
      <c r="A7" s="532"/>
      <c r="B7" s="61" t="s">
        <v>91</v>
      </c>
      <c r="C7" s="526" t="s">
        <v>90</v>
      </c>
      <c r="D7" s="527"/>
      <c r="E7" s="61" t="s">
        <v>91</v>
      </c>
      <c r="F7" s="526" t="s">
        <v>90</v>
      </c>
      <c r="G7" s="527"/>
    </row>
    <row r="8" spans="1:7" x14ac:dyDescent="0.25">
      <c r="A8" s="77" t="s">
        <v>89</v>
      </c>
      <c r="B8" s="76"/>
      <c r="C8" s="75" t="s">
        <v>105</v>
      </c>
      <c r="D8" s="74">
        <f>SUM(D9:D15)</f>
        <v>0</v>
      </c>
      <c r="E8" s="76"/>
      <c r="F8" s="75" t="s">
        <v>104</v>
      </c>
      <c r="G8" s="74">
        <f>SUM(G9:G15)</f>
        <v>0</v>
      </c>
    </row>
    <row r="9" spans="1:7" x14ac:dyDescent="0.25">
      <c r="A9" s="73" t="s">
        <v>103</v>
      </c>
      <c r="B9" s="72">
        <v>6611</v>
      </c>
      <c r="C9" s="71"/>
      <c r="D9" s="70">
        <v>0</v>
      </c>
      <c r="E9" s="72">
        <v>1688</v>
      </c>
      <c r="F9" s="71"/>
      <c r="G9" s="70">
        <v>0</v>
      </c>
    </row>
    <row r="10" spans="1:7" x14ac:dyDescent="0.25">
      <c r="A10" s="73" t="s">
        <v>102</v>
      </c>
      <c r="B10" s="72">
        <v>675</v>
      </c>
      <c r="C10" s="71"/>
      <c r="D10" s="70">
        <v>0</v>
      </c>
      <c r="E10" s="72" t="s">
        <v>101</v>
      </c>
      <c r="F10" s="71"/>
      <c r="G10" s="70">
        <v>0</v>
      </c>
    </row>
    <row r="11" spans="1:7" x14ac:dyDescent="0.25">
      <c r="A11" s="73" t="s">
        <v>100</v>
      </c>
      <c r="B11" s="72">
        <v>676</v>
      </c>
      <c r="C11" s="71"/>
      <c r="D11" s="70">
        <v>0</v>
      </c>
      <c r="E11" s="72">
        <v>19</v>
      </c>
      <c r="F11" s="71"/>
      <c r="G11" s="70">
        <v>0</v>
      </c>
    </row>
    <row r="12" spans="1:7" x14ac:dyDescent="0.25">
      <c r="A12" s="73" t="s">
        <v>99</v>
      </c>
      <c r="B12" s="72">
        <v>68</v>
      </c>
      <c r="C12" s="71"/>
      <c r="D12" s="70">
        <v>0</v>
      </c>
      <c r="E12" s="72">
        <v>28</v>
      </c>
      <c r="F12" s="71"/>
      <c r="G12" s="70">
        <v>0</v>
      </c>
    </row>
    <row r="13" spans="1:7" x14ac:dyDescent="0.25">
      <c r="A13" s="87" t="s">
        <v>98</v>
      </c>
      <c r="B13" s="72">
        <v>6748</v>
      </c>
      <c r="C13" s="71"/>
      <c r="D13" s="70">
        <v>0</v>
      </c>
      <c r="E13" s="72">
        <v>274</v>
      </c>
      <c r="F13" s="71"/>
      <c r="G13" s="70">
        <v>0</v>
      </c>
    </row>
    <row r="14" spans="1:7" x14ac:dyDescent="0.25">
      <c r="A14" s="87" t="s">
        <v>97</v>
      </c>
      <c r="B14" s="72">
        <v>762</v>
      </c>
      <c r="C14" s="71"/>
      <c r="D14" s="70">
        <v>0</v>
      </c>
      <c r="E14" s="72">
        <v>2768</v>
      </c>
      <c r="F14" s="71"/>
      <c r="G14" s="70">
        <v>0</v>
      </c>
    </row>
    <row r="15" spans="1:7" x14ac:dyDescent="0.25">
      <c r="A15" s="73" t="s">
        <v>78</v>
      </c>
      <c r="B15" s="72" t="s">
        <v>77</v>
      </c>
      <c r="C15" s="71"/>
      <c r="D15" s="70">
        <v>0</v>
      </c>
      <c r="E15" s="72" t="s">
        <v>77</v>
      </c>
      <c r="F15" s="71"/>
      <c r="G15" s="70">
        <v>0</v>
      </c>
    </row>
    <row r="16" spans="1:7" x14ac:dyDescent="0.25">
      <c r="A16" s="86" t="s">
        <v>96</v>
      </c>
      <c r="B16" s="85">
        <v>953</v>
      </c>
      <c r="C16" s="84"/>
      <c r="D16" s="83">
        <v>36440900</v>
      </c>
      <c r="E16" s="85">
        <v>951</v>
      </c>
      <c r="F16" s="84"/>
      <c r="G16" s="83">
        <v>36440900</v>
      </c>
    </row>
    <row r="17" spans="1:7" x14ac:dyDescent="0.25">
      <c r="A17" s="82" t="s">
        <v>95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25">
      <c r="A18" s="78"/>
      <c r="B18" s="78"/>
      <c r="C18" s="78"/>
      <c r="D18" s="78"/>
      <c r="E18" s="78"/>
      <c r="F18" s="78"/>
      <c r="G18" s="78"/>
    </row>
    <row r="20" spans="1:7" ht="12.75" x14ac:dyDescent="0.25">
      <c r="A20" s="397" t="s">
        <v>94</v>
      </c>
      <c r="B20" s="514" t="s">
        <v>75</v>
      </c>
      <c r="C20" s="535"/>
      <c r="D20" s="536"/>
      <c r="E20" s="514" t="s">
        <v>74</v>
      </c>
      <c r="F20" s="535"/>
      <c r="G20" s="536"/>
    </row>
    <row r="21" spans="1:7" ht="12.75" x14ac:dyDescent="0.25">
      <c r="A21" s="533"/>
      <c r="B21" s="523" t="s">
        <v>93</v>
      </c>
      <c r="C21" s="524"/>
      <c r="D21" s="525"/>
      <c r="E21" s="523" t="s">
        <v>92</v>
      </c>
      <c r="F21" s="524"/>
      <c r="G21" s="525"/>
    </row>
    <row r="22" spans="1:7" ht="12.75" x14ac:dyDescent="0.25">
      <c r="A22" s="534"/>
      <c r="B22" s="61" t="s">
        <v>91</v>
      </c>
      <c r="C22" s="526" t="s">
        <v>90</v>
      </c>
      <c r="D22" s="527"/>
      <c r="E22" s="61" t="s">
        <v>91</v>
      </c>
      <c r="F22" s="526" t="s">
        <v>90</v>
      </c>
      <c r="G22" s="527"/>
    </row>
    <row r="23" spans="1:7" x14ac:dyDescent="0.25">
      <c r="A23" s="77" t="s">
        <v>89</v>
      </c>
      <c r="B23" s="76"/>
      <c r="C23" s="75" t="s">
        <v>88</v>
      </c>
      <c r="D23" s="74">
        <f>SUM(D24:D30)</f>
        <v>0</v>
      </c>
      <c r="E23" s="76"/>
      <c r="F23" s="75" t="s">
        <v>87</v>
      </c>
      <c r="G23" s="74">
        <f>SUM(G24:G30)</f>
        <v>0</v>
      </c>
    </row>
    <row r="24" spans="1:7" x14ac:dyDescent="0.25">
      <c r="A24" s="73" t="s">
        <v>86</v>
      </c>
      <c r="B24" s="72">
        <v>2768</v>
      </c>
      <c r="C24" s="71"/>
      <c r="D24" s="70">
        <v>0</v>
      </c>
      <c r="E24" s="72">
        <v>762</v>
      </c>
      <c r="F24" s="71"/>
      <c r="G24" s="70">
        <v>0</v>
      </c>
    </row>
    <row r="25" spans="1:7" x14ac:dyDescent="0.25">
      <c r="A25" s="73" t="s">
        <v>85</v>
      </c>
      <c r="B25" s="72">
        <v>1688</v>
      </c>
      <c r="C25" s="71"/>
      <c r="D25" s="70">
        <v>0</v>
      </c>
      <c r="E25" s="72">
        <v>6611</v>
      </c>
      <c r="F25" s="71"/>
      <c r="G25" s="70">
        <v>0</v>
      </c>
    </row>
    <row r="26" spans="1:7" x14ac:dyDescent="0.25">
      <c r="A26" s="73" t="s">
        <v>84</v>
      </c>
      <c r="B26" s="72" t="s">
        <v>83</v>
      </c>
      <c r="C26" s="71"/>
      <c r="D26" s="70">
        <v>0</v>
      </c>
      <c r="E26" s="72">
        <v>777</v>
      </c>
      <c r="F26" s="71"/>
      <c r="G26" s="70">
        <v>0</v>
      </c>
    </row>
    <row r="27" spans="1:7" x14ac:dyDescent="0.25">
      <c r="A27" s="73" t="s">
        <v>82</v>
      </c>
      <c r="B27" s="72">
        <v>19</v>
      </c>
      <c r="C27" s="71"/>
      <c r="D27" s="70">
        <v>0</v>
      </c>
      <c r="E27" s="72">
        <v>776</v>
      </c>
      <c r="F27" s="71"/>
      <c r="G27" s="70">
        <v>0</v>
      </c>
    </row>
    <row r="28" spans="1:7" x14ac:dyDescent="0.25">
      <c r="A28" s="73" t="s">
        <v>81</v>
      </c>
      <c r="B28" s="72" t="s">
        <v>80</v>
      </c>
      <c r="C28" s="71"/>
      <c r="D28" s="70">
        <v>0</v>
      </c>
      <c r="E28" s="72">
        <v>72</v>
      </c>
      <c r="F28" s="71"/>
      <c r="G28" s="70">
        <v>0</v>
      </c>
    </row>
    <row r="29" spans="1:7" x14ac:dyDescent="0.25">
      <c r="A29" s="73" t="s">
        <v>79</v>
      </c>
      <c r="B29" s="72">
        <v>28</v>
      </c>
      <c r="C29" s="71"/>
      <c r="D29" s="70">
        <v>0</v>
      </c>
      <c r="E29" s="72">
        <v>7811</v>
      </c>
      <c r="F29" s="71"/>
      <c r="G29" s="70">
        <v>0</v>
      </c>
    </row>
    <row r="30" spans="1:7" x14ac:dyDescent="0.25">
      <c r="A30" s="69" t="s">
        <v>78</v>
      </c>
      <c r="B30" s="68" t="s">
        <v>77</v>
      </c>
      <c r="C30" s="67"/>
      <c r="D30" s="66">
        <v>0</v>
      </c>
      <c r="E30" s="68" t="s">
        <v>77</v>
      </c>
      <c r="F30" s="67"/>
      <c r="G30" s="66">
        <v>0</v>
      </c>
    </row>
    <row r="31" spans="1:7" ht="9.9499999999999993" customHeight="1" x14ac:dyDescent="0.25">
      <c r="A31" s="479" t="s">
        <v>76</v>
      </c>
      <c r="B31" s="479"/>
      <c r="C31" s="479"/>
      <c r="D31" s="479"/>
      <c r="E31" s="479"/>
      <c r="F31" s="479"/>
      <c r="G31" s="479"/>
    </row>
  </sheetData>
  <mergeCells count="19"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  <mergeCell ref="E6:G6"/>
    <mergeCell ref="C7:D7"/>
    <mergeCell ref="F7:G7"/>
    <mergeCell ref="A1:G1"/>
    <mergeCell ref="A2:G2"/>
    <mergeCell ref="A3:G3"/>
    <mergeCell ref="A4:G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orientation="landscape" useFirstPageNumber="1" r:id="rId1"/>
  <headerFoot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G34" sqref="G34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540" t="s">
        <v>2</v>
      </c>
      <c r="B1" s="541"/>
      <c r="C1" s="541"/>
      <c r="D1" s="541"/>
      <c r="E1" s="50" t="s">
        <v>46</v>
      </c>
    </row>
    <row r="2" spans="1:5" ht="15" customHeight="1" thickTop="1" x14ac:dyDescent="0.25">
      <c r="A2" s="542" t="s">
        <v>45</v>
      </c>
      <c r="B2" s="543"/>
      <c r="C2" s="543"/>
      <c r="D2" s="543"/>
      <c r="E2" s="17"/>
    </row>
    <row r="3" spans="1:5" ht="15" customHeight="1" thickBot="1" x14ac:dyDescent="0.3">
      <c r="A3" s="544" t="s">
        <v>72</v>
      </c>
      <c r="B3" s="545"/>
      <c r="C3" s="545"/>
      <c r="D3" s="545"/>
      <c r="E3" s="46"/>
    </row>
    <row r="4" spans="1:5" ht="12" thickTop="1" x14ac:dyDescent="0.25"/>
    <row r="5" spans="1:5" ht="12.75" x14ac:dyDescent="0.25">
      <c r="A5" s="415" t="s">
        <v>71</v>
      </c>
      <c r="B5" s="414"/>
      <c r="C5" s="414"/>
      <c r="D5" s="414"/>
      <c r="E5" s="414"/>
    </row>
    <row r="6" spans="1:5" ht="12" thickBot="1" x14ac:dyDescent="0.3"/>
    <row r="7" spans="1:5" ht="12" thickTop="1" x14ac:dyDescent="0.25">
      <c r="A7" s="20" t="s">
        <v>42</v>
      </c>
      <c r="B7" s="19" t="s">
        <v>41</v>
      </c>
      <c r="C7" s="18" t="s">
        <v>40</v>
      </c>
      <c r="D7" s="18" t="s">
        <v>643</v>
      </c>
      <c r="E7" s="17" t="s">
        <v>10</v>
      </c>
    </row>
    <row r="8" spans="1:5" ht="12" thickBot="1" x14ac:dyDescent="0.3">
      <c r="A8" s="49"/>
      <c r="B8" s="48"/>
      <c r="C8" s="47" t="s">
        <v>9</v>
      </c>
      <c r="D8" s="47" t="s">
        <v>644</v>
      </c>
      <c r="E8" s="46" t="s">
        <v>39</v>
      </c>
    </row>
    <row r="9" spans="1:5" ht="13.5" thickTop="1" x14ac:dyDescent="0.25">
      <c r="A9" s="537" t="s">
        <v>70</v>
      </c>
      <c r="B9" s="463"/>
      <c r="C9" s="43">
        <v>0</v>
      </c>
      <c r="D9" s="43">
        <v>0</v>
      </c>
      <c r="E9" s="42">
        <v>4000000</v>
      </c>
    </row>
    <row r="10" spans="1:5" ht="12.75" x14ac:dyDescent="0.25">
      <c r="A10" s="537" t="s">
        <v>69</v>
      </c>
      <c r="B10" s="463"/>
      <c r="C10" s="43">
        <v>0</v>
      </c>
      <c r="D10" s="43">
        <v>0</v>
      </c>
      <c r="E10" s="42">
        <v>4000000</v>
      </c>
    </row>
    <row r="11" spans="1:5" x14ac:dyDescent="0.25">
      <c r="A11" s="60" t="s">
        <v>68</v>
      </c>
      <c r="B11" s="59" t="s">
        <v>67</v>
      </c>
      <c r="C11" s="43">
        <v>0</v>
      </c>
      <c r="D11" s="43">
        <v>0</v>
      </c>
      <c r="E11" s="42">
        <v>4000000</v>
      </c>
    </row>
    <row r="12" spans="1:5" x14ac:dyDescent="0.25">
      <c r="A12" s="41" t="s">
        <v>66</v>
      </c>
      <c r="B12" s="40" t="s">
        <v>65</v>
      </c>
      <c r="C12" s="39">
        <v>0</v>
      </c>
      <c r="D12" s="39">
        <v>0</v>
      </c>
      <c r="E12" s="38">
        <v>4000000</v>
      </c>
    </row>
    <row r="13" spans="1:5" ht="12.75" x14ac:dyDescent="0.25">
      <c r="A13" s="548" t="s">
        <v>64</v>
      </c>
      <c r="B13" s="435"/>
      <c r="C13" s="58">
        <v>0</v>
      </c>
      <c r="D13" s="58">
        <v>0</v>
      </c>
      <c r="E13" s="57">
        <v>0</v>
      </c>
    </row>
    <row r="14" spans="1:5" x14ac:dyDescent="0.25">
      <c r="A14" s="45" t="s">
        <v>63</v>
      </c>
      <c r="B14" s="44" t="s">
        <v>62</v>
      </c>
      <c r="C14" s="43">
        <v>0</v>
      </c>
      <c r="D14" s="43">
        <v>0</v>
      </c>
      <c r="E14" s="42">
        <v>0</v>
      </c>
    </row>
    <row r="15" spans="1:5" ht="22.5" x14ac:dyDescent="0.25">
      <c r="A15" s="45" t="s">
        <v>61</v>
      </c>
      <c r="B15" s="44" t="s">
        <v>60</v>
      </c>
      <c r="C15" s="43">
        <v>0</v>
      </c>
      <c r="D15" s="43">
        <v>0</v>
      </c>
      <c r="E15" s="42">
        <v>0</v>
      </c>
    </row>
    <row r="16" spans="1:5" ht="22.5" x14ac:dyDescent="0.25">
      <c r="A16" s="45" t="s">
        <v>59</v>
      </c>
      <c r="B16" s="44" t="s">
        <v>58</v>
      </c>
      <c r="C16" s="43">
        <v>0</v>
      </c>
      <c r="D16" s="43">
        <v>0</v>
      </c>
      <c r="E16" s="42">
        <v>0</v>
      </c>
    </row>
    <row r="17" spans="1:5" x14ac:dyDescent="0.25">
      <c r="A17" s="45" t="s">
        <v>57</v>
      </c>
      <c r="B17" s="44" t="s">
        <v>56</v>
      </c>
      <c r="C17" s="43">
        <v>0</v>
      </c>
      <c r="D17" s="43">
        <v>0</v>
      </c>
      <c r="E17" s="42">
        <v>0</v>
      </c>
    </row>
    <row r="18" spans="1:5" ht="12.75" x14ac:dyDescent="0.25">
      <c r="A18" s="546" t="s">
        <v>55</v>
      </c>
      <c r="B18" s="547"/>
      <c r="C18" s="54">
        <v>0</v>
      </c>
      <c r="D18" s="54">
        <v>0</v>
      </c>
      <c r="E18" s="53">
        <v>0</v>
      </c>
    </row>
    <row r="19" spans="1:5" ht="12.75" x14ac:dyDescent="0.25">
      <c r="A19" s="546" t="s">
        <v>54</v>
      </c>
      <c r="B19" s="547"/>
      <c r="C19" s="54">
        <v>0</v>
      </c>
      <c r="D19" s="54">
        <v>0</v>
      </c>
      <c r="E19" s="53">
        <v>0</v>
      </c>
    </row>
    <row r="20" spans="1:5" ht="12.75" x14ac:dyDescent="0.25">
      <c r="A20" s="546" t="s">
        <v>53</v>
      </c>
      <c r="B20" s="547"/>
      <c r="C20" s="54">
        <v>0</v>
      </c>
      <c r="D20" s="54">
        <v>0</v>
      </c>
      <c r="E20" s="53">
        <v>0</v>
      </c>
    </row>
    <row r="21" spans="1:5" x14ac:dyDescent="0.25">
      <c r="A21" s="56"/>
      <c r="B21" s="55" t="s">
        <v>52</v>
      </c>
      <c r="C21" s="54">
        <v>0</v>
      </c>
      <c r="D21" s="54">
        <v>0</v>
      </c>
      <c r="E21" s="53">
        <v>0</v>
      </c>
    </row>
    <row r="22" spans="1:5" x14ac:dyDescent="0.25">
      <c r="A22" s="56"/>
      <c r="B22" s="55" t="s">
        <v>51</v>
      </c>
      <c r="C22" s="54">
        <v>0</v>
      </c>
      <c r="D22" s="54">
        <v>0</v>
      </c>
      <c r="E22" s="53">
        <v>0</v>
      </c>
    </row>
    <row r="23" spans="1:5" ht="12" thickBot="1" x14ac:dyDescent="0.3">
      <c r="A23" s="52"/>
      <c r="B23" s="51" t="s">
        <v>50</v>
      </c>
      <c r="C23" s="33">
        <v>0</v>
      </c>
      <c r="D23" s="33">
        <v>0</v>
      </c>
      <c r="E23" s="32">
        <v>0</v>
      </c>
    </row>
    <row r="24" spans="1:5" ht="3.95" customHeight="1" thickTop="1" x14ac:dyDescent="0.25"/>
    <row r="25" spans="1:5" ht="9" customHeight="1" x14ac:dyDescent="0.25">
      <c r="A25" s="23" t="s">
        <v>49</v>
      </c>
      <c r="B25" s="22"/>
      <c r="C25" s="21"/>
      <c r="D25" s="21"/>
      <c r="E25" s="21"/>
    </row>
    <row r="26" spans="1:5" ht="9" customHeight="1" x14ac:dyDescent="0.25">
      <c r="A26" s="23" t="s">
        <v>48</v>
      </c>
      <c r="B26" s="22"/>
      <c r="C26" s="21"/>
      <c r="D26" s="21"/>
      <c r="E26" s="21"/>
    </row>
    <row r="28" spans="1:5" ht="13.5" thickBot="1" x14ac:dyDescent="0.3">
      <c r="A28" s="415" t="s">
        <v>47</v>
      </c>
      <c r="B28" s="406"/>
      <c r="C28" s="406"/>
      <c r="D28" s="406"/>
      <c r="E28" s="406"/>
    </row>
    <row r="29" spans="1:5" ht="12" thickTop="1" x14ac:dyDescent="0.25">
      <c r="A29" s="20" t="s">
        <v>12</v>
      </c>
      <c r="B29" s="19" t="s">
        <v>1</v>
      </c>
      <c r="C29" s="18" t="s">
        <v>11</v>
      </c>
      <c r="D29" s="18" t="s">
        <v>643</v>
      </c>
      <c r="E29" s="17" t="s">
        <v>10</v>
      </c>
    </row>
    <row r="30" spans="1:5" ht="12" thickBot="1" x14ac:dyDescent="0.3">
      <c r="A30" s="16"/>
      <c r="B30" s="15"/>
      <c r="C30" s="14" t="s">
        <v>9</v>
      </c>
      <c r="D30" s="47" t="s">
        <v>644</v>
      </c>
      <c r="E30" s="13" t="s">
        <v>39</v>
      </c>
    </row>
    <row r="31" spans="1:5" ht="23.25" thickTop="1" x14ac:dyDescent="0.25">
      <c r="A31" s="12" t="s">
        <v>7</v>
      </c>
      <c r="B31" s="11" t="s">
        <v>6</v>
      </c>
      <c r="C31" s="10"/>
      <c r="D31" s="10"/>
      <c r="E31" s="9"/>
    </row>
    <row r="32" spans="1:5" x14ac:dyDescent="0.25">
      <c r="A32" s="8" t="s">
        <v>5</v>
      </c>
      <c r="B32" s="7" t="s">
        <v>4</v>
      </c>
      <c r="C32" s="6"/>
      <c r="D32" s="6"/>
      <c r="E32" s="5"/>
    </row>
    <row r="33" spans="1:5" ht="13.5" thickBot="1" x14ac:dyDescent="0.3">
      <c r="A33" s="538" t="s">
        <v>3</v>
      </c>
      <c r="B33" s="539"/>
      <c r="C33" s="4">
        <f>C32+C31</f>
        <v>0</v>
      </c>
      <c r="D33" s="4">
        <f>D32+D31</f>
        <v>0</v>
      </c>
      <c r="E33" s="3">
        <f>E32+E31</f>
        <v>0</v>
      </c>
    </row>
    <row r="34" spans="1:5" ht="12" thickTop="1" x14ac:dyDescent="0.25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6" orientation="landscape" useFirstPageNumber="1" r:id="rId1"/>
  <headerFoot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G19" sqref="G19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540" t="s">
        <v>2</v>
      </c>
      <c r="B1" s="541"/>
      <c r="C1" s="541"/>
      <c r="D1" s="541"/>
      <c r="E1" s="50" t="s">
        <v>46</v>
      </c>
    </row>
    <row r="2" spans="1:5" ht="15" customHeight="1" thickTop="1" x14ac:dyDescent="0.25">
      <c r="A2" s="542" t="s">
        <v>45</v>
      </c>
      <c r="B2" s="543"/>
      <c r="C2" s="543"/>
      <c r="D2" s="543"/>
      <c r="E2" s="17"/>
    </row>
    <row r="3" spans="1:5" ht="15" customHeight="1" thickBot="1" x14ac:dyDescent="0.3">
      <c r="A3" s="544" t="s">
        <v>44</v>
      </c>
      <c r="B3" s="545"/>
      <c r="C3" s="545"/>
      <c r="D3" s="545"/>
      <c r="E3" s="46"/>
    </row>
    <row r="4" spans="1:5" ht="12" thickTop="1" x14ac:dyDescent="0.25"/>
    <row r="5" spans="1:5" ht="12.75" x14ac:dyDescent="0.25">
      <c r="A5" s="415" t="s">
        <v>43</v>
      </c>
      <c r="B5" s="414"/>
      <c r="C5" s="414"/>
      <c r="D5" s="414"/>
      <c r="E5" s="414"/>
    </row>
    <row r="6" spans="1:5" ht="12" thickBot="1" x14ac:dyDescent="0.3"/>
    <row r="7" spans="1:5" ht="12" thickTop="1" x14ac:dyDescent="0.25">
      <c r="A7" s="20" t="s">
        <v>42</v>
      </c>
      <c r="B7" s="19" t="s">
        <v>41</v>
      </c>
      <c r="C7" s="18" t="s">
        <v>40</v>
      </c>
      <c r="D7" s="18" t="s">
        <v>643</v>
      </c>
      <c r="E7" s="17" t="s">
        <v>10</v>
      </c>
    </row>
    <row r="8" spans="1:5" ht="12" thickBot="1" x14ac:dyDescent="0.3">
      <c r="A8" s="49"/>
      <c r="B8" s="48"/>
      <c r="C8" s="47" t="s">
        <v>9</v>
      </c>
      <c r="D8" s="47" t="s">
        <v>644</v>
      </c>
      <c r="E8" s="46" t="s">
        <v>39</v>
      </c>
    </row>
    <row r="9" spans="1:5" ht="13.5" thickTop="1" x14ac:dyDescent="0.25">
      <c r="A9" s="537" t="s">
        <v>38</v>
      </c>
      <c r="B9" s="463"/>
      <c r="C9" s="43">
        <v>0</v>
      </c>
      <c r="D9" s="43">
        <v>0</v>
      </c>
      <c r="E9" s="42">
        <v>38440900</v>
      </c>
    </row>
    <row r="10" spans="1:5" ht="12.75" x14ac:dyDescent="0.25">
      <c r="A10" s="537" t="s">
        <v>37</v>
      </c>
      <c r="B10" s="463"/>
      <c r="C10" s="43">
        <v>0</v>
      </c>
      <c r="D10" s="43">
        <v>0</v>
      </c>
      <c r="E10" s="42">
        <v>0</v>
      </c>
    </row>
    <row r="11" spans="1:5" ht="12.75" x14ac:dyDescent="0.25">
      <c r="A11" s="537" t="s">
        <v>36</v>
      </c>
      <c r="B11" s="463"/>
      <c r="C11" s="43">
        <v>0</v>
      </c>
      <c r="D11" s="43">
        <v>0</v>
      </c>
      <c r="E11" s="42">
        <v>2000000</v>
      </c>
    </row>
    <row r="12" spans="1:5" ht="22.5" x14ac:dyDescent="0.25">
      <c r="A12" s="45" t="s">
        <v>35</v>
      </c>
      <c r="B12" s="44" t="s">
        <v>34</v>
      </c>
      <c r="C12" s="43">
        <v>0</v>
      </c>
      <c r="D12" s="43">
        <v>0</v>
      </c>
      <c r="E12" s="42">
        <v>0</v>
      </c>
    </row>
    <row r="13" spans="1:5" x14ac:dyDescent="0.25">
      <c r="A13" s="45" t="s">
        <v>33</v>
      </c>
      <c r="B13" s="44" t="s">
        <v>32</v>
      </c>
      <c r="C13" s="43">
        <v>0</v>
      </c>
      <c r="D13" s="43">
        <v>0</v>
      </c>
      <c r="E13" s="42">
        <v>0</v>
      </c>
    </row>
    <row r="14" spans="1:5" x14ac:dyDescent="0.25">
      <c r="A14" s="41" t="s">
        <v>31</v>
      </c>
      <c r="B14" s="40" t="s">
        <v>30</v>
      </c>
      <c r="C14" s="39">
        <v>0</v>
      </c>
      <c r="D14" s="39">
        <v>0</v>
      </c>
      <c r="E14" s="38">
        <v>2000000</v>
      </c>
    </row>
    <row r="15" spans="1:5" ht="12.75" x14ac:dyDescent="0.25">
      <c r="A15" s="561" t="s">
        <v>29</v>
      </c>
      <c r="B15" s="562"/>
      <c r="C15" s="37">
        <v>0</v>
      </c>
      <c r="D15" s="37">
        <v>0</v>
      </c>
      <c r="E15" s="36">
        <v>0</v>
      </c>
    </row>
    <row r="16" spans="1:5" ht="21.75" thickBot="1" x14ac:dyDescent="0.3">
      <c r="A16" s="35" t="s">
        <v>28</v>
      </c>
      <c r="B16" s="34" t="s">
        <v>27</v>
      </c>
      <c r="C16" s="33">
        <v>0</v>
      </c>
      <c r="D16" s="33">
        <v>0</v>
      </c>
      <c r="E16" s="32">
        <v>36440900</v>
      </c>
    </row>
    <row r="17" spans="1:5" ht="20.100000000000001" customHeight="1" thickTop="1" thickBot="1" x14ac:dyDescent="0.3"/>
    <row r="18" spans="1:5" ht="24" thickTop="1" thickBot="1" x14ac:dyDescent="0.3">
      <c r="C18" s="31" t="s">
        <v>26</v>
      </c>
      <c r="D18" s="30" t="s">
        <v>25</v>
      </c>
      <c r="E18" s="29" t="s">
        <v>24</v>
      </c>
    </row>
    <row r="19" spans="1:5" ht="14.25" thickTop="1" thickBot="1" x14ac:dyDescent="0.3">
      <c r="A19" s="549" t="s">
        <v>23</v>
      </c>
      <c r="B19" s="550"/>
      <c r="C19" s="28">
        <v>-34440900</v>
      </c>
      <c r="D19" s="27">
        <v>34440900</v>
      </c>
      <c r="E19" s="26">
        <v>34440900</v>
      </c>
    </row>
    <row r="20" spans="1:5" ht="12.75" thickTop="1" thickBot="1" x14ac:dyDescent="0.3"/>
    <row r="21" spans="1:5" ht="14.25" thickTop="1" thickBot="1" x14ac:dyDescent="0.3">
      <c r="A21" s="24"/>
      <c r="B21" s="25"/>
      <c r="C21" s="24"/>
      <c r="D21" s="551" t="s">
        <v>22</v>
      </c>
      <c r="E21" s="552"/>
    </row>
    <row r="22" spans="1:5" ht="13.5" thickTop="1" x14ac:dyDescent="0.25">
      <c r="A22" s="556" t="s">
        <v>21</v>
      </c>
      <c r="B22" s="557"/>
      <c r="C22" s="557"/>
      <c r="D22" s="558">
        <v>4000000</v>
      </c>
      <c r="E22" s="559"/>
    </row>
    <row r="23" spans="1:5" ht="12.75" x14ac:dyDescent="0.25">
      <c r="A23" s="553" t="s">
        <v>20</v>
      </c>
      <c r="B23" s="520"/>
      <c r="C23" s="520"/>
      <c r="D23" s="554">
        <v>38440900</v>
      </c>
      <c r="E23" s="555"/>
    </row>
    <row r="24" spans="1:5" ht="12.75" x14ac:dyDescent="0.25">
      <c r="A24" s="553" t="s">
        <v>19</v>
      </c>
      <c r="B24" s="520"/>
      <c r="C24" s="520"/>
      <c r="D24" s="560">
        <v>34440900</v>
      </c>
      <c r="E24" s="555"/>
    </row>
    <row r="25" spans="1:5" ht="13.5" thickBot="1" x14ac:dyDescent="0.3">
      <c r="A25" s="563" t="s">
        <v>18</v>
      </c>
      <c r="B25" s="564"/>
      <c r="C25" s="564"/>
      <c r="D25" s="565">
        <v>34440900</v>
      </c>
      <c r="E25" s="566"/>
    </row>
    <row r="26" spans="1:5" ht="9.9499999999999993" customHeight="1" thickTop="1" x14ac:dyDescent="0.25">
      <c r="A26" s="23" t="s">
        <v>17</v>
      </c>
      <c r="B26" s="22"/>
      <c r="C26" s="21"/>
      <c r="D26" s="21"/>
      <c r="E26" s="21"/>
    </row>
    <row r="27" spans="1:5" ht="9.9499999999999993" customHeight="1" x14ac:dyDescent="0.25">
      <c r="A27" s="23" t="s">
        <v>16</v>
      </c>
      <c r="B27" s="22"/>
      <c r="C27" s="21"/>
      <c r="D27" s="21"/>
      <c r="E27" s="21"/>
    </row>
    <row r="28" spans="1:5" ht="9.9499999999999993" customHeight="1" x14ac:dyDescent="0.25">
      <c r="A28" s="23" t="s">
        <v>15</v>
      </c>
      <c r="B28" s="22"/>
      <c r="C28" s="21"/>
      <c r="D28" s="21"/>
      <c r="E28" s="21"/>
    </row>
    <row r="29" spans="1:5" ht="9.9499999999999993" customHeight="1" x14ac:dyDescent="0.25">
      <c r="A29" s="23" t="s">
        <v>14</v>
      </c>
      <c r="B29" s="22"/>
      <c r="C29" s="21"/>
      <c r="D29" s="21"/>
      <c r="E29" s="21"/>
    </row>
    <row r="31" spans="1:5" ht="13.5" thickBot="1" x14ac:dyDescent="0.3">
      <c r="A31" s="415" t="s">
        <v>13</v>
      </c>
      <c r="B31" s="406"/>
      <c r="C31" s="406"/>
      <c r="D31" s="406"/>
      <c r="E31" s="406"/>
    </row>
    <row r="32" spans="1:5" ht="12" thickTop="1" x14ac:dyDescent="0.25">
      <c r="A32" s="20" t="s">
        <v>12</v>
      </c>
      <c r="B32" s="19" t="s">
        <v>1</v>
      </c>
      <c r="C32" s="18" t="s">
        <v>11</v>
      </c>
      <c r="D32" s="18" t="s">
        <v>643</v>
      </c>
      <c r="E32" s="17" t="s">
        <v>10</v>
      </c>
    </row>
    <row r="33" spans="1:5" ht="12" thickBot="1" x14ac:dyDescent="0.3">
      <c r="A33" s="16"/>
      <c r="B33" s="15"/>
      <c r="C33" s="14" t="s">
        <v>9</v>
      </c>
      <c r="D33" s="47" t="s">
        <v>644</v>
      </c>
      <c r="E33" s="13" t="s">
        <v>8</v>
      </c>
    </row>
    <row r="34" spans="1:5" ht="23.25" thickTop="1" x14ac:dyDescent="0.25">
      <c r="A34" s="12" t="s">
        <v>7</v>
      </c>
      <c r="B34" s="11" t="s">
        <v>6</v>
      </c>
      <c r="C34" s="10"/>
      <c r="D34" s="10"/>
      <c r="E34" s="9"/>
    </row>
    <row r="35" spans="1:5" x14ac:dyDescent="0.25">
      <c r="A35" s="8" t="s">
        <v>5</v>
      </c>
      <c r="B35" s="7" t="s">
        <v>4</v>
      </c>
      <c r="C35" s="6"/>
      <c r="D35" s="6"/>
      <c r="E35" s="5"/>
    </row>
    <row r="36" spans="1:5" ht="13.5" thickBot="1" x14ac:dyDescent="0.3">
      <c r="A36" s="538" t="s">
        <v>3</v>
      </c>
      <c r="B36" s="539"/>
      <c r="C36" s="4">
        <f>C35+C34</f>
        <v>0</v>
      </c>
      <c r="D36" s="4">
        <f>D35+D34</f>
        <v>0</v>
      </c>
      <c r="E36" s="3">
        <f>E35+E34</f>
        <v>0</v>
      </c>
    </row>
    <row r="37" spans="1:5" ht="12" thickTop="1" x14ac:dyDescent="0.25"/>
  </sheetData>
  <mergeCells count="20"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  <mergeCell ref="A19:B19"/>
    <mergeCell ref="D21:E21"/>
    <mergeCell ref="A23:C23"/>
    <mergeCell ref="D23:E23"/>
    <mergeCell ref="A31:E3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7" orientation="landscape" useFirstPageNumber="1" r:id="rId1"/>
  <headerFoot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K28"/>
    </sheetView>
  </sheetViews>
  <sheetFormatPr baseColWidth="10" defaultRowHeight="17.25" x14ac:dyDescent="0.4"/>
  <cols>
    <col min="1" max="16384" width="11.42578125" style="264"/>
  </cols>
  <sheetData>
    <row r="1" spans="1:11" ht="92.25" customHeight="1" x14ac:dyDescent="0.4">
      <c r="A1" s="567" t="s">
        <v>645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5" customHeight="1" x14ac:dyDescent="0.4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15" customHeight="1" x14ac:dyDescent="0.4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1" ht="15" customHeight="1" x14ac:dyDescent="0.4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" customHeight="1" x14ac:dyDescent="0.4">
      <c r="A5" s="567"/>
      <c r="B5" s="567"/>
      <c r="C5" s="567"/>
      <c r="D5" s="567"/>
      <c r="E5" s="567"/>
      <c r="F5" s="567"/>
      <c r="G5" s="567"/>
      <c r="H5" s="567"/>
      <c r="I5" s="567"/>
      <c r="J5" s="567"/>
      <c r="K5" s="567"/>
    </row>
    <row r="6" spans="1:11" ht="15" customHeight="1" x14ac:dyDescent="0.4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</row>
    <row r="7" spans="1:11" ht="15" customHeight="1" x14ac:dyDescent="0.4">
      <c r="A7" s="567"/>
      <c r="B7" s="567"/>
      <c r="C7" s="567"/>
      <c r="D7" s="567"/>
      <c r="E7" s="567"/>
      <c r="F7" s="567"/>
      <c r="G7" s="567"/>
      <c r="H7" s="567"/>
      <c r="I7" s="567"/>
      <c r="J7" s="567"/>
      <c r="K7" s="567"/>
    </row>
    <row r="8" spans="1:11" ht="15" customHeight="1" x14ac:dyDescent="0.4">
      <c r="A8" s="567"/>
      <c r="B8" s="567"/>
      <c r="C8" s="567"/>
      <c r="D8" s="567"/>
      <c r="E8" s="567"/>
      <c r="F8" s="567"/>
      <c r="G8" s="567"/>
      <c r="H8" s="567"/>
      <c r="I8" s="567"/>
      <c r="J8" s="567"/>
      <c r="K8" s="567"/>
    </row>
    <row r="9" spans="1:11" ht="15" customHeight="1" x14ac:dyDescent="0.4">
      <c r="A9" s="567"/>
      <c r="B9" s="567"/>
      <c r="C9" s="567"/>
      <c r="D9" s="567"/>
      <c r="E9" s="567"/>
      <c r="F9" s="567"/>
      <c r="G9" s="567"/>
      <c r="H9" s="567"/>
      <c r="I9" s="567"/>
      <c r="J9" s="567"/>
      <c r="K9" s="567"/>
    </row>
    <row r="10" spans="1:11" ht="15" customHeight="1" x14ac:dyDescent="0.4">
      <c r="A10" s="567"/>
      <c r="B10" s="567"/>
      <c r="C10" s="567"/>
      <c r="D10" s="567"/>
      <c r="E10" s="567"/>
      <c r="F10" s="567"/>
      <c r="G10" s="567"/>
      <c r="H10" s="567"/>
      <c r="I10" s="567"/>
      <c r="J10" s="567"/>
      <c r="K10" s="567"/>
    </row>
    <row r="11" spans="1:11" ht="15" customHeight="1" x14ac:dyDescent="0.4">
      <c r="A11" s="567"/>
      <c r="B11" s="567"/>
      <c r="C11" s="567"/>
      <c r="D11" s="567"/>
      <c r="E11" s="567"/>
      <c r="F11" s="567"/>
      <c r="G11" s="567"/>
      <c r="H11" s="567"/>
      <c r="I11" s="567"/>
      <c r="J11" s="567"/>
      <c r="K11" s="567"/>
    </row>
    <row r="12" spans="1:11" ht="15" customHeight="1" x14ac:dyDescent="0.4">
      <c r="A12" s="567"/>
      <c r="B12" s="567"/>
      <c r="C12" s="567"/>
      <c r="D12" s="567"/>
      <c r="E12" s="567"/>
      <c r="F12" s="567"/>
      <c r="G12" s="567"/>
      <c r="H12" s="567"/>
      <c r="I12" s="567"/>
      <c r="J12" s="567"/>
      <c r="K12" s="567"/>
    </row>
    <row r="13" spans="1:11" ht="15" customHeight="1" x14ac:dyDescent="0.4">
      <c r="A13" s="567"/>
      <c r="B13" s="567"/>
      <c r="C13" s="567"/>
      <c r="D13" s="567"/>
      <c r="E13" s="567"/>
      <c r="F13" s="567"/>
      <c r="G13" s="567"/>
      <c r="H13" s="567"/>
      <c r="I13" s="567"/>
      <c r="J13" s="567"/>
      <c r="K13" s="567"/>
    </row>
    <row r="14" spans="1:11" ht="15" customHeight="1" x14ac:dyDescent="0.4">
      <c r="A14" s="567"/>
      <c r="B14" s="567"/>
      <c r="C14" s="567"/>
      <c r="D14" s="567"/>
      <c r="E14" s="567"/>
      <c r="F14" s="567"/>
      <c r="G14" s="567"/>
      <c r="H14" s="567"/>
      <c r="I14" s="567"/>
      <c r="J14" s="567"/>
      <c r="K14" s="567"/>
    </row>
    <row r="15" spans="1:11" ht="15" customHeight="1" x14ac:dyDescent="0.4">
      <c r="A15" s="567"/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15" customHeight="1" x14ac:dyDescent="0.4">
      <c r="A16" s="567"/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15" customHeight="1" x14ac:dyDescent="0.4">
      <c r="A17" s="567"/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15" customHeight="1" x14ac:dyDescent="0.4">
      <c r="A18" s="567"/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15" customHeight="1" x14ac:dyDescent="0.4">
      <c r="A19" s="567"/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15" customHeight="1" x14ac:dyDescent="0.4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15" customHeight="1" x14ac:dyDescent="0.4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5" customHeight="1" x14ac:dyDescent="0.4">
      <c r="A22" s="567"/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15" customHeight="1" x14ac:dyDescent="0.4">
      <c r="A23" s="567"/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15" customHeight="1" x14ac:dyDescent="0.4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15" customHeight="1" x14ac:dyDescent="0.4">
      <c r="A25" s="567"/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15" customHeight="1" x14ac:dyDescent="0.4">
      <c r="A26" s="567"/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15" customHeight="1" x14ac:dyDescent="0.4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15" customHeight="1" x14ac:dyDescent="0.4">
      <c r="A28" s="567"/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15" customHeight="1" x14ac:dyDescent="0.4">
      <c r="A29" s="262"/>
      <c r="B29" s="262"/>
      <c r="C29" s="262"/>
      <c r="D29" s="262"/>
      <c r="E29" s="262"/>
      <c r="F29" s="262"/>
      <c r="G29" s="262"/>
      <c r="H29" s="262"/>
      <c r="I29" s="263"/>
      <c r="J29" s="263"/>
      <c r="K29" s="263"/>
    </row>
    <row r="30" spans="1:11" ht="15" customHeight="1" x14ac:dyDescent="0.4">
      <c r="A30" s="262"/>
      <c r="B30" s="262"/>
      <c r="C30" s="262"/>
      <c r="D30" s="262"/>
      <c r="E30" s="262"/>
      <c r="F30" s="262"/>
      <c r="G30" s="262"/>
      <c r="H30" s="262"/>
      <c r="I30" s="263"/>
      <c r="J30" s="263"/>
      <c r="K30" s="263"/>
    </row>
    <row r="31" spans="1:11" ht="15" customHeight="1" x14ac:dyDescent="0.4">
      <c r="A31" s="262"/>
      <c r="B31" s="262"/>
      <c r="C31" s="262"/>
      <c r="D31" s="262"/>
      <c r="E31" s="262"/>
      <c r="F31" s="262"/>
      <c r="G31" s="262"/>
      <c r="H31" s="262"/>
      <c r="I31" s="263"/>
      <c r="J31" s="263"/>
      <c r="K31" s="263"/>
    </row>
    <row r="32" spans="1:11" ht="15" customHeight="1" x14ac:dyDescent="0.4">
      <c r="A32" s="262"/>
      <c r="B32" s="262"/>
      <c r="C32" s="262"/>
      <c r="D32" s="262"/>
      <c r="E32" s="262"/>
      <c r="F32" s="262"/>
      <c r="G32" s="262"/>
      <c r="H32" s="262"/>
      <c r="I32" s="263"/>
      <c r="J32" s="263"/>
      <c r="K32" s="263"/>
    </row>
    <row r="33" spans="1:11" ht="15" customHeight="1" x14ac:dyDescent="0.4">
      <c r="A33" s="262"/>
      <c r="B33" s="262"/>
      <c r="C33" s="262"/>
      <c r="D33" s="262"/>
      <c r="E33" s="262"/>
      <c r="F33" s="262"/>
      <c r="G33" s="262"/>
      <c r="H33" s="262"/>
      <c r="I33" s="263"/>
      <c r="J33" s="263"/>
      <c r="K33" s="263"/>
    </row>
    <row r="34" spans="1:11" ht="15" customHeight="1" x14ac:dyDescent="0.4">
      <c r="A34" s="262"/>
      <c r="B34" s="262"/>
      <c r="C34" s="262"/>
      <c r="D34" s="262"/>
      <c r="E34" s="262"/>
      <c r="F34" s="262"/>
      <c r="G34" s="262"/>
      <c r="H34" s="262"/>
      <c r="I34" s="263"/>
      <c r="J34" s="263"/>
      <c r="K34" s="263"/>
    </row>
    <row r="35" spans="1:11" ht="15" customHeight="1" x14ac:dyDescent="0.4">
      <c r="A35" s="262"/>
      <c r="B35" s="262"/>
      <c r="C35" s="262"/>
      <c r="D35" s="262"/>
      <c r="E35" s="262"/>
      <c r="F35" s="262"/>
      <c r="G35" s="262"/>
      <c r="H35" s="262"/>
      <c r="I35" s="263"/>
      <c r="J35" s="263"/>
      <c r="K35" s="263"/>
    </row>
    <row r="36" spans="1:11" ht="15" customHeight="1" x14ac:dyDescent="0.4">
      <c r="A36" s="262"/>
      <c r="B36" s="262"/>
      <c r="C36" s="262"/>
      <c r="D36" s="262"/>
      <c r="E36" s="262"/>
      <c r="F36" s="262"/>
      <c r="G36" s="262"/>
      <c r="H36" s="262"/>
      <c r="I36" s="263"/>
      <c r="J36" s="263"/>
      <c r="K36" s="263"/>
    </row>
    <row r="37" spans="1:11" ht="15" customHeight="1" x14ac:dyDescent="0.4">
      <c r="A37" s="262"/>
      <c r="B37" s="262"/>
      <c r="C37" s="262"/>
      <c r="D37" s="262"/>
      <c r="E37" s="262"/>
      <c r="F37" s="262"/>
      <c r="G37" s="262"/>
      <c r="H37" s="262"/>
      <c r="I37" s="263"/>
      <c r="J37" s="263"/>
      <c r="K37" s="263"/>
    </row>
    <row r="38" spans="1:11" ht="15" customHeight="1" x14ac:dyDescent="0.4">
      <c r="A38" s="262"/>
      <c r="B38" s="262"/>
      <c r="C38" s="262"/>
      <c r="D38" s="262"/>
      <c r="E38" s="262"/>
      <c r="F38" s="262"/>
      <c r="G38" s="262"/>
      <c r="H38" s="262"/>
      <c r="I38" s="263"/>
      <c r="J38" s="263"/>
      <c r="K38" s="263"/>
    </row>
    <row r="39" spans="1:11" ht="15" customHeight="1" x14ac:dyDescent="0.4">
      <c r="A39" s="262"/>
      <c r="B39" s="262"/>
      <c r="C39" s="262"/>
      <c r="D39" s="262"/>
      <c r="E39" s="262"/>
      <c r="F39" s="262"/>
      <c r="G39" s="262"/>
      <c r="H39" s="262"/>
      <c r="I39" s="263"/>
      <c r="J39" s="263"/>
      <c r="K39" s="263"/>
    </row>
    <row r="40" spans="1:11" ht="15" customHeight="1" x14ac:dyDescent="0.4">
      <c r="A40" s="262"/>
      <c r="B40" s="262"/>
      <c r="C40" s="262"/>
      <c r="D40" s="262"/>
      <c r="E40" s="262"/>
      <c r="F40" s="262"/>
      <c r="G40" s="262"/>
      <c r="H40" s="262"/>
      <c r="I40" s="263"/>
      <c r="J40" s="263"/>
      <c r="K40" s="263"/>
    </row>
    <row r="41" spans="1:11" ht="15" customHeight="1" x14ac:dyDescent="0.4">
      <c r="A41" s="262"/>
      <c r="B41" s="262"/>
      <c r="C41" s="262"/>
      <c r="D41" s="262"/>
      <c r="E41" s="262"/>
      <c r="F41" s="262"/>
      <c r="G41" s="262"/>
      <c r="H41" s="262"/>
      <c r="I41" s="263"/>
      <c r="J41" s="263"/>
      <c r="K41" s="263"/>
    </row>
    <row r="42" spans="1:11" ht="15" customHeight="1" x14ac:dyDescent="0.4">
      <c r="A42" s="262"/>
      <c r="B42" s="262"/>
      <c r="C42" s="262"/>
      <c r="D42" s="262"/>
      <c r="E42" s="262"/>
      <c r="F42" s="262"/>
      <c r="G42" s="262"/>
      <c r="H42" s="262"/>
      <c r="I42" s="263"/>
      <c r="J42" s="263"/>
      <c r="K42" s="263"/>
    </row>
    <row r="43" spans="1:11" ht="15" customHeight="1" x14ac:dyDescent="0.4">
      <c r="A43" s="262"/>
      <c r="B43" s="262"/>
      <c r="C43" s="262"/>
      <c r="D43" s="262"/>
      <c r="E43" s="262"/>
      <c r="F43" s="262"/>
      <c r="G43" s="262"/>
      <c r="H43" s="262"/>
      <c r="I43" s="263"/>
      <c r="J43" s="263"/>
      <c r="K43" s="263"/>
    </row>
    <row r="44" spans="1:11" ht="15" customHeight="1" x14ac:dyDescent="0.4">
      <c r="A44" s="262"/>
      <c r="B44" s="262"/>
      <c r="C44" s="262"/>
      <c r="D44" s="262"/>
      <c r="E44" s="262"/>
      <c r="F44" s="262"/>
      <c r="G44" s="262"/>
      <c r="H44" s="262"/>
      <c r="I44" s="263"/>
      <c r="J44" s="263"/>
      <c r="K44" s="263"/>
    </row>
    <row r="45" spans="1:11" ht="15" customHeight="1" x14ac:dyDescent="0.4">
      <c r="A45" s="262"/>
      <c r="B45" s="262"/>
      <c r="C45" s="262"/>
      <c r="D45" s="262"/>
      <c r="E45" s="262"/>
      <c r="F45" s="262"/>
      <c r="G45" s="262"/>
      <c r="H45" s="262"/>
      <c r="I45" s="263"/>
      <c r="J45" s="263"/>
      <c r="K45" s="263"/>
    </row>
    <row r="46" spans="1:11" ht="15" customHeight="1" x14ac:dyDescent="0.4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</row>
    <row r="47" spans="1:11" ht="15" customHeight="1" x14ac:dyDescent="0.4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</row>
    <row r="48" spans="1:11" ht="15" customHeight="1" x14ac:dyDescent="0.4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</row>
    <row r="49" spans="1:11" ht="15" customHeight="1" x14ac:dyDescent="0.4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</row>
    <row r="50" spans="1:11" ht="15" customHeight="1" x14ac:dyDescent="0.4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</row>
    <row r="51" spans="1:11" ht="15" customHeight="1" x14ac:dyDescent="0.4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</row>
    <row r="52" spans="1:11" ht="15" customHeight="1" x14ac:dyDescent="0.4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</row>
    <row r="53" spans="1:11" ht="15" customHeight="1" x14ac:dyDescent="0.4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</row>
    <row r="54" spans="1:11" ht="15" customHeight="1" x14ac:dyDescent="0.4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1" ht="15" customHeight="1" x14ac:dyDescent="0.4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ht="15" customHeight="1" x14ac:dyDescent="0.4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customHeight="1" x14ac:dyDescent="0.4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</row>
  </sheetData>
  <mergeCells count="1">
    <mergeCell ref="A1:K28"/>
  </mergeCells>
  <pageMargins left="0.70866141732283472" right="0.70866141732283472" top="0.74803149606299213" bottom="0.74803149606299213" header="0.31496062992125984" footer="0.31496062992125984"/>
  <pageSetup paperSize="9" firstPageNumber="48" orientation="landscape" useFirstPageNumber="1" r:id="rId1"/>
  <headerFoot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workbookViewId="0">
      <selection sqref="A1:P31"/>
    </sheetView>
  </sheetViews>
  <sheetFormatPr baseColWidth="10" defaultColWidth="11.5703125" defaultRowHeight="12.75" x14ac:dyDescent="0.2"/>
  <cols>
    <col min="1" max="1" width="17.140625" style="297" customWidth="1"/>
    <col min="2" max="2" width="24.140625" style="297" customWidth="1"/>
    <col min="3" max="3" width="11" style="297" customWidth="1"/>
    <col min="4" max="4" width="13.140625" style="297" customWidth="1"/>
    <col min="5" max="5" width="10.28515625" style="297" customWidth="1"/>
    <col min="6" max="6" width="13" style="297" customWidth="1"/>
    <col min="7" max="8" width="9.42578125" style="297" customWidth="1"/>
    <col min="9" max="9" width="11.5703125" style="297"/>
    <col min="10" max="10" width="8.140625" style="297" customWidth="1"/>
    <col min="11" max="11" width="12.7109375" style="297" customWidth="1"/>
    <col min="12" max="16" width="11" style="297" customWidth="1"/>
    <col min="17" max="17" width="11.5703125" style="296"/>
    <col min="18" max="256" width="11.5703125" style="297"/>
    <col min="257" max="257" width="17.140625" style="297" customWidth="1"/>
    <col min="258" max="258" width="24.140625" style="297" customWidth="1"/>
    <col min="259" max="259" width="11" style="297" customWidth="1"/>
    <col min="260" max="260" width="13.140625" style="297" customWidth="1"/>
    <col min="261" max="261" width="10.28515625" style="297" customWidth="1"/>
    <col min="262" max="262" width="13" style="297" customWidth="1"/>
    <col min="263" max="264" width="9.42578125" style="297" customWidth="1"/>
    <col min="265" max="265" width="11.5703125" style="297"/>
    <col min="266" max="266" width="8.140625" style="297" customWidth="1"/>
    <col min="267" max="267" width="12.7109375" style="297" customWidth="1"/>
    <col min="268" max="272" width="11" style="297" customWidth="1"/>
    <col min="273" max="512" width="11.5703125" style="297"/>
    <col min="513" max="513" width="17.140625" style="297" customWidth="1"/>
    <col min="514" max="514" width="24.140625" style="297" customWidth="1"/>
    <col min="515" max="515" width="11" style="297" customWidth="1"/>
    <col min="516" max="516" width="13.140625" style="297" customWidth="1"/>
    <col min="517" max="517" width="10.28515625" style="297" customWidth="1"/>
    <col min="518" max="518" width="13" style="297" customWidth="1"/>
    <col min="519" max="520" width="9.42578125" style="297" customWidth="1"/>
    <col min="521" max="521" width="11.5703125" style="297"/>
    <col min="522" max="522" width="8.140625" style="297" customWidth="1"/>
    <col min="523" max="523" width="12.7109375" style="297" customWidth="1"/>
    <col min="524" max="528" width="11" style="297" customWidth="1"/>
    <col min="529" max="768" width="11.5703125" style="297"/>
    <col min="769" max="769" width="17.140625" style="297" customWidth="1"/>
    <col min="770" max="770" width="24.140625" style="297" customWidth="1"/>
    <col min="771" max="771" width="11" style="297" customWidth="1"/>
    <col min="772" max="772" width="13.140625" style="297" customWidth="1"/>
    <col min="773" max="773" width="10.28515625" style="297" customWidth="1"/>
    <col min="774" max="774" width="13" style="297" customWidth="1"/>
    <col min="775" max="776" width="9.42578125" style="297" customWidth="1"/>
    <col min="777" max="777" width="11.5703125" style="297"/>
    <col min="778" max="778" width="8.140625" style="297" customWidth="1"/>
    <col min="779" max="779" width="12.7109375" style="297" customWidth="1"/>
    <col min="780" max="784" width="11" style="297" customWidth="1"/>
    <col min="785" max="1024" width="11.5703125" style="297"/>
    <col min="1025" max="1025" width="17.140625" style="297" customWidth="1"/>
    <col min="1026" max="1026" width="24.140625" style="297" customWidth="1"/>
    <col min="1027" max="1027" width="11" style="297" customWidth="1"/>
    <col min="1028" max="1028" width="13.140625" style="297" customWidth="1"/>
    <col min="1029" max="1029" width="10.28515625" style="297" customWidth="1"/>
    <col min="1030" max="1030" width="13" style="297" customWidth="1"/>
    <col min="1031" max="1032" width="9.42578125" style="297" customWidth="1"/>
    <col min="1033" max="1033" width="11.5703125" style="297"/>
    <col min="1034" max="1034" width="8.140625" style="297" customWidth="1"/>
    <col min="1035" max="1035" width="12.7109375" style="297" customWidth="1"/>
    <col min="1036" max="1040" width="11" style="297" customWidth="1"/>
    <col min="1041" max="1280" width="11.5703125" style="297"/>
    <col min="1281" max="1281" width="17.140625" style="297" customWidth="1"/>
    <col min="1282" max="1282" width="24.140625" style="297" customWidth="1"/>
    <col min="1283" max="1283" width="11" style="297" customWidth="1"/>
    <col min="1284" max="1284" width="13.140625" style="297" customWidth="1"/>
    <col min="1285" max="1285" width="10.28515625" style="297" customWidth="1"/>
    <col min="1286" max="1286" width="13" style="297" customWidth="1"/>
    <col min="1287" max="1288" width="9.42578125" style="297" customWidth="1"/>
    <col min="1289" max="1289" width="11.5703125" style="297"/>
    <col min="1290" max="1290" width="8.140625" style="297" customWidth="1"/>
    <col min="1291" max="1291" width="12.7109375" style="297" customWidth="1"/>
    <col min="1292" max="1296" width="11" style="297" customWidth="1"/>
    <col min="1297" max="1536" width="11.5703125" style="297"/>
    <col min="1537" max="1537" width="17.140625" style="297" customWidth="1"/>
    <col min="1538" max="1538" width="24.140625" style="297" customWidth="1"/>
    <col min="1539" max="1539" width="11" style="297" customWidth="1"/>
    <col min="1540" max="1540" width="13.140625" style="297" customWidth="1"/>
    <col min="1541" max="1541" width="10.28515625" style="297" customWidth="1"/>
    <col min="1542" max="1542" width="13" style="297" customWidth="1"/>
    <col min="1543" max="1544" width="9.42578125" style="297" customWidth="1"/>
    <col min="1545" max="1545" width="11.5703125" style="297"/>
    <col min="1546" max="1546" width="8.140625" style="297" customWidth="1"/>
    <col min="1547" max="1547" width="12.7109375" style="297" customWidth="1"/>
    <col min="1548" max="1552" width="11" style="297" customWidth="1"/>
    <col min="1553" max="1792" width="11.5703125" style="297"/>
    <col min="1793" max="1793" width="17.140625" style="297" customWidth="1"/>
    <col min="1794" max="1794" width="24.140625" style="297" customWidth="1"/>
    <col min="1795" max="1795" width="11" style="297" customWidth="1"/>
    <col min="1796" max="1796" width="13.140625" style="297" customWidth="1"/>
    <col min="1797" max="1797" width="10.28515625" style="297" customWidth="1"/>
    <col min="1798" max="1798" width="13" style="297" customWidth="1"/>
    <col min="1799" max="1800" width="9.42578125" style="297" customWidth="1"/>
    <col min="1801" max="1801" width="11.5703125" style="297"/>
    <col min="1802" max="1802" width="8.140625" style="297" customWidth="1"/>
    <col min="1803" max="1803" width="12.7109375" style="297" customWidth="1"/>
    <col min="1804" max="1808" width="11" style="297" customWidth="1"/>
    <col min="1809" max="2048" width="11.5703125" style="297"/>
    <col min="2049" max="2049" width="17.140625" style="297" customWidth="1"/>
    <col min="2050" max="2050" width="24.140625" style="297" customWidth="1"/>
    <col min="2051" max="2051" width="11" style="297" customWidth="1"/>
    <col min="2052" max="2052" width="13.140625" style="297" customWidth="1"/>
    <col min="2053" max="2053" width="10.28515625" style="297" customWidth="1"/>
    <col min="2054" max="2054" width="13" style="297" customWidth="1"/>
    <col min="2055" max="2056" width="9.42578125" style="297" customWidth="1"/>
    <col min="2057" max="2057" width="11.5703125" style="297"/>
    <col min="2058" max="2058" width="8.140625" style="297" customWidth="1"/>
    <col min="2059" max="2059" width="12.7109375" style="297" customWidth="1"/>
    <col min="2060" max="2064" width="11" style="297" customWidth="1"/>
    <col min="2065" max="2304" width="11.5703125" style="297"/>
    <col min="2305" max="2305" width="17.140625" style="297" customWidth="1"/>
    <col min="2306" max="2306" width="24.140625" style="297" customWidth="1"/>
    <col min="2307" max="2307" width="11" style="297" customWidth="1"/>
    <col min="2308" max="2308" width="13.140625" style="297" customWidth="1"/>
    <col min="2309" max="2309" width="10.28515625" style="297" customWidth="1"/>
    <col min="2310" max="2310" width="13" style="297" customWidth="1"/>
    <col min="2311" max="2312" width="9.42578125" style="297" customWidth="1"/>
    <col min="2313" max="2313" width="11.5703125" style="297"/>
    <col min="2314" max="2314" width="8.140625" style="297" customWidth="1"/>
    <col min="2315" max="2315" width="12.7109375" style="297" customWidth="1"/>
    <col min="2316" max="2320" width="11" style="297" customWidth="1"/>
    <col min="2321" max="2560" width="11.5703125" style="297"/>
    <col min="2561" max="2561" width="17.140625" style="297" customWidth="1"/>
    <col min="2562" max="2562" width="24.140625" style="297" customWidth="1"/>
    <col min="2563" max="2563" width="11" style="297" customWidth="1"/>
    <col min="2564" max="2564" width="13.140625" style="297" customWidth="1"/>
    <col min="2565" max="2565" width="10.28515625" style="297" customWidth="1"/>
    <col min="2566" max="2566" width="13" style="297" customWidth="1"/>
    <col min="2567" max="2568" width="9.42578125" style="297" customWidth="1"/>
    <col min="2569" max="2569" width="11.5703125" style="297"/>
    <col min="2570" max="2570" width="8.140625" style="297" customWidth="1"/>
    <col min="2571" max="2571" width="12.7109375" style="297" customWidth="1"/>
    <col min="2572" max="2576" width="11" style="297" customWidth="1"/>
    <col min="2577" max="2816" width="11.5703125" style="297"/>
    <col min="2817" max="2817" width="17.140625" style="297" customWidth="1"/>
    <col min="2818" max="2818" width="24.140625" style="297" customWidth="1"/>
    <col min="2819" max="2819" width="11" style="297" customWidth="1"/>
    <col min="2820" max="2820" width="13.140625" style="297" customWidth="1"/>
    <col min="2821" max="2821" width="10.28515625" style="297" customWidth="1"/>
    <col min="2822" max="2822" width="13" style="297" customWidth="1"/>
    <col min="2823" max="2824" width="9.42578125" style="297" customWidth="1"/>
    <col min="2825" max="2825" width="11.5703125" style="297"/>
    <col min="2826" max="2826" width="8.140625" style="297" customWidth="1"/>
    <col min="2827" max="2827" width="12.7109375" style="297" customWidth="1"/>
    <col min="2828" max="2832" width="11" style="297" customWidth="1"/>
    <col min="2833" max="3072" width="11.5703125" style="297"/>
    <col min="3073" max="3073" width="17.140625" style="297" customWidth="1"/>
    <col min="3074" max="3074" width="24.140625" style="297" customWidth="1"/>
    <col min="3075" max="3075" width="11" style="297" customWidth="1"/>
    <col min="3076" max="3076" width="13.140625" style="297" customWidth="1"/>
    <col min="3077" max="3077" width="10.28515625" style="297" customWidth="1"/>
    <col min="3078" max="3078" width="13" style="297" customWidth="1"/>
    <col min="3079" max="3080" width="9.42578125" style="297" customWidth="1"/>
    <col min="3081" max="3081" width="11.5703125" style="297"/>
    <col min="3082" max="3082" width="8.140625" style="297" customWidth="1"/>
    <col min="3083" max="3083" width="12.7109375" style="297" customWidth="1"/>
    <col min="3084" max="3088" width="11" style="297" customWidth="1"/>
    <col min="3089" max="3328" width="11.5703125" style="297"/>
    <col min="3329" max="3329" width="17.140625" style="297" customWidth="1"/>
    <col min="3330" max="3330" width="24.140625" style="297" customWidth="1"/>
    <col min="3331" max="3331" width="11" style="297" customWidth="1"/>
    <col min="3332" max="3332" width="13.140625" style="297" customWidth="1"/>
    <col min="3333" max="3333" width="10.28515625" style="297" customWidth="1"/>
    <col min="3334" max="3334" width="13" style="297" customWidth="1"/>
    <col min="3335" max="3336" width="9.42578125" style="297" customWidth="1"/>
    <col min="3337" max="3337" width="11.5703125" style="297"/>
    <col min="3338" max="3338" width="8.140625" style="297" customWidth="1"/>
    <col min="3339" max="3339" width="12.7109375" style="297" customWidth="1"/>
    <col min="3340" max="3344" width="11" style="297" customWidth="1"/>
    <col min="3345" max="3584" width="11.5703125" style="297"/>
    <col min="3585" max="3585" width="17.140625" style="297" customWidth="1"/>
    <col min="3586" max="3586" width="24.140625" style="297" customWidth="1"/>
    <col min="3587" max="3587" width="11" style="297" customWidth="1"/>
    <col min="3588" max="3588" width="13.140625" style="297" customWidth="1"/>
    <col min="3589" max="3589" width="10.28515625" style="297" customWidth="1"/>
    <col min="3590" max="3590" width="13" style="297" customWidth="1"/>
    <col min="3591" max="3592" width="9.42578125" style="297" customWidth="1"/>
    <col min="3593" max="3593" width="11.5703125" style="297"/>
    <col min="3594" max="3594" width="8.140625" style="297" customWidth="1"/>
    <col min="3595" max="3595" width="12.7109375" style="297" customWidth="1"/>
    <col min="3596" max="3600" width="11" style="297" customWidth="1"/>
    <col min="3601" max="3840" width="11.5703125" style="297"/>
    <col min="3841" max="3841" width="17.140625" style="297" customWidth="1"/>
    <col min="3842" max="3842" width="24.140625" style="297" customWidth="1"/>
    <col min="3843" max="3843" width="11" style="297" customWidth="1"/>
    <col min="3844" max="3844" width="13.140625" style="297" customWidth="1"/>
    <col min="3845" max="3845" width="10.28515625" style="297" customWidth="1"/>
    <col min="3846" max="3846" width="13" style="297" customWidth="1"/>
    <col min="3847" max="3848" width="9.42578125" style="297" customWidth="1"/>
    <col min="3849" max="3849" width="11.5703125" style="297"/>
    <col min="3850" max="3850" width="8.140625" style="297" customWidth="1"/>
    <col min="3851" max="3851" width="12.7109375" style="297" customWidth="1"/>
    <col min="3852" max="3856" width="11" style="297" customWidth="1"/>
    <col min="3857" max="4096" width="11.5703125" style="297"/>
    <col min="4097" max="4097" width="17.140625" style="297" customWidth="1"/>
    <col min="4098" max="4098" width="24.140625" style="297" customWidth="1"/>
    <col min="4099" max="4099" width="11" style="297" customWidth="1"/>
    <col min="4100" max="4100" width="13.140625" style="297" customWidth="1"/>
    <col min="4101" max="4101" width="10.28515625" style="297" customWidth="1"/>
    <col min="4102" max="4102" width="13" style="297" customWidth="1"/>
    <col min="4103" max="4104" width="9.42578125" style="297" customWidth="1"/>
    <col min="4105" max="4105" width="11.5703125" style="297"/>
    <col min="4106" max="4106" width="8.140625" style="297" customWidth="1"/>
    <col min="4107" max="4107" width="12.7109375" style="297" customWidth="1"/>
    <col min="4108" max="4112" width="11" style="297" customWidth="1"/>
    <col min="4113" max="4352" width="11.5703125" style="297"/>
    <col min="4353" max="4353" width="17.140625" style="297" customWidth="1"/>
    <col min="4354" max="4354" width="24.140625" style="297" customWidth="1"/>
    <col min="4355" max="4355" width="11" style="297" customWidth="1"/>
    <col min="4356" max="4356" width="13.140625" style="297" customWidth="1"/>
    <col min="4357" max="4357" width="10.28515625" style="297" customWidth="1"/>
    <col min="4358" max="4358" width="13" style="297" customWidth="1"/>
    <col min="4359" max="4360" width="9.42578125" style="297" customWidth="1"/>
    <col min="4361" max="4361" width="11.5703125" style="297"/>
    <col min="4362" max="4362" width="8.140625" style="297" customWidth="1"/>
    <col min="4363" max="4363" width="12.7109375" style="297" customWidth="1"/>
    <col min="4364" max="4368" width="11" style="297" customWidth="1"/>
    <col min="4369" max="4608" width="11.5703125" style="297"/>
    <col min="4609" max="4609" width="17.140625" style="297" customWidth="1"/>
    <col min="4610" max="4610" width="24.140625" style="297" customWidth="1"/>
    <col min="4611" max="4611" width="11" style="297" customWidth="1"/>
    <col min="4612" max="4612" width="13.140625" style="297" customWidth="1"/>
    <col min="4613" max="4613" width="10.28515625" style="297" customWidth="1"/>
    <col min="4614" max="4614" width="13" style="297" customWidth="1"/>
    <col min="4615" max="4616" width="9.42578125" style="297" customWidth="1"/>
    <col min="4617" max="4617" width="11.5703125" style="297"/>
    <col min="4618" max="4618" width="8.140625" style="297" customWidth="1"/>
    <col min="4619" max="4619" width="12.7109375" style="297" customWidth="1"/>
    <col min="4620" max="4624" width="11" style="297" customWidth="1"/>
    <col min="4625" max="4864" width="11.5703125" style="297"/>
    <col min="4865" max="4865" width="17.140625" style="297" customWidth="1"/>
    <col min="4866" max="4866" width="24.140625" style="297" customWidth="1"/>
    <col min="4867" max="4867" width="11" style="297" customWidth="1"/>
    <col min="4868" max="4868" width="13.140625" style="297" customWidth="1"/>
    <col min="4869" max="4869" width="10.28515625" style="297" customWidth="1"/>
    <col min="4870" max="4870" width="13" style="297" customWidth="1"/>
    <col min="4871" max="4872" width="9.42578125" style="297" customWidth="1"/>
    <col min="4873" max="4873" width="11.5703125" style="297"/>
    <col min="4874" max="4874" width="8.140625" style="297" customWidth="1"/>
    <col min="4875" max="4875" width="12.7109375" style="297" customWidth="1"/>
    <col min="4876" max="4880" width="11" style="297" customWidth="1"/>
    <col min="4881" max="5120" width="11.5703125" style="297"/>
    <col min="5121" max="5121" width="17.140625" style="297" customWidth="1"/>
    <col min="5122" max="5122" width="24.140625" style="297" customWidth="1"/>
    <col min="5123" max="5123" width="11" style="297" customWidth="1"/>
    <col min="5124" max="5124" width="13.140625" style="297" customWidth="1"/>
    <col min="5125" max="5125" width="10.28515625" style="297" customWidth="1"/>
    <col min="5126" max="5126" width="13" style="297" customWidth="1"/>
    <col min="5127" max="5128" width="9.42578125" style="297" customWidth="1"/>
    <col min="5129" max="5129" width="11.5703125" style="297"/>
    <col min="5130" max="5130" width="8.140625" style="297" customWidth="1"/>
    <col min="5131" max="5131" width="12.7109375" style="297" customWidth="1"/>
    <col min="5132" max="5136" width="11" style="297" customWidth="1"/>
    <col min="5137" max="5376" width="11.5703125" style="297"/>
    <col min="5377" max="5377" width="17.140625" style="297" customWidth="1"/>
    <col min="5378" max="5378" width="24.140625" style="297" customWidth="1"/>
    <col min="5379" max="5379" width="11" style="297" customWidth="1"/>
    <col min="5380" max="5380" width="13.140625" style="297" customWidth="1"/>
    <col min="5381" max="5381" width="10.28515625" style="297" customWidth="1"/>
    <col min="5382" max="5382" width="13" style="297" customWidth="1"/>
    <col min="5383" max="5384" width="9.42578125" style="297" customWidth="1"/>
    <col min="5385" max="5385" width="11.5703125" style="297"/>
    <col min="5386" max="5386" width="8.140625" style="297" customWidth="1"/>
    <col min="5387" max="5387" width="12.7109375" style="297" customWidth="1"/>
    <col min="5388" max="5392" width="11" style="297" customWidth="1"/>
    <col min="5393" max="5632" width="11.5703125" style="297"/>
    <col min="5633" max="5633" width="17.140625" style="297" customWidth="1"/>
    <col min="5634" max="5634" width="24.140625" style="297" customWidth="1"/>
    <col min="5635" max="5635" width="11" style="297" customWidth="1"/>
    <col min="5636" max="5636" width="13.140625" style="297" customWidth="1"/>
    <col min="5637" max="5637" width="10.28515625" style="297" customWidth="1"/>
    <col min="5638" max="5638" width="13" style="297" customWidth="1"/>
    <col min="5639" max="5640" width="9.42578125" style="297" customWidth="1"/>
    <col min="5641" max="5641" width="11.5703125" style="297"/>
    <col min="5642" max="5642" width="8.140625" style="297" customWidth="1"/>
    <col min="5643" max="5643" width="12.7109375" style="297" customWidth="1"/>
    <col min="5644" max="5648" width="11" style="297" customWidth="1"/>
    <col min="5649" max="5888" width="11.5703125" style="297"/>
    <col min="5889" max="5889" width="17.140625" style="297" customWidth="1"/>
    <col min="5890" max="5890" width="24.140625" style="297" customWidth="1"/>
    <col min="5891" max="5891" width="11" style="297" customWidth="1"/>
    <col min="5892" max="5892" width="13.140625" style="297" customWidth="1"/>
    <col min="5893" max="5893" width="10.28515625" style="297" customWidth="1"/>
    <col min="5894" max="5894" width="13" style="297" customWidth="1"/>
    <col min="5895" max="5896" width="9.42578125" style="297" customWidth="1"/>
    <col min="5897" max="5897" width="11.5703125" style="297"/>
    <col min="5898" max="5898" width="8.140625" style="297" customWidth="1"/>
    <col min="5899" max="5899" width="12.7109375" style="297" customWidth="1"/>
    <col min="5900" max="5904" width="11" style="297" customWidth="1"/>
    <col min="5905" max="6144" width="11.5703125" style="297"/>
    <col min="6145" max="6145" width="17.140625" style="297" customWidth="1"/>
    <col min="6146" max="6146" width="24.140625" style="297" customWidth="1"/>
    <col min="6147" max="6147" width="11" style="297" customWidth="1"/>
    <col min="6148" max="6148" width="13.140625" style="297" customWidth="1"/>
    <col min="6149" max="6149" width="10.28515625" style="297" customWidth="1"/>
    <col min="6150" max="6150" width="13" style="297" customWidth="1"/>
    <col min="6151" max="6152" width="9.42578125" style="297" customWidth="1"/>
    <col min="6153" max="6153" width="11.5703125" style="297"/>
    <col min="6154" max="6154" width="8.140625" style="297" customWidth="1"/>
    <col min="6155" max="6155" width="12.7109375" style="297" customWidth="1"/>
    <col min="6156" max="6160" width="11" style="297" customWidth="1"/>
    <col min="6161" max="6400" width="11.5703125" style="297"/>
    <col min="6401" max="6401" width="17.140625" style="297" customWidth="1"/>
    <col min="6402" max="6402" width="24.140625" style="297" customWidth="1"/>
    <col min="6403" max="6403" width="11" style="297" customWidth="1"/>
    <col min="6404" max="6404" width="13.140625" style="297" customWidth="1"/>
    <col min="6405" max="6405" width="10.28515625" style="297" customWidth="1"/>
    <col min="6406" max="6406" width="13" style="297" customWidth="1"/>
    <col min="6407" max="6408" width="9.42578125" style="297" customWidth="1"/>
    <col min="6409" max="6409" width="11.5703125" style="297"/>
    <col min="6410" max="6410" width="8.140625" style="297" customWidth="1"/>
    <col min="6411" max="6411" width="12.7109375" style="297" customWidth="1"/>
    <col min="6412" max="6416" width="11" style="297" customWidth="1"/>
    <col min="6417" max="6656" width="11.5703125" style="297"/>
    <col min="6657" max="6657" width="17.140625" style="297" customWidth="1"/>
    <col min="6658" max="6658" width="24.140625" style="297" customWidth="1"/>
    <col min="6659" max="6659" width="11" style="297" customWidth="1"/>
    <col min="6660" max="6660" width="13.140625" style="297" customWidth="1"/>
    <col min="6661" max="6661" width="10.28515625" style="297" customWidth="1"/>
    <col min="6662" max="6662" width="13" style="297" customWidth="1"/>
    <col min="6663" max="6664" width="9.42578125" style="297" customWidth="1"/>
    <col min="6665" max="6665" width="11.5703125" style="297"/>
    <col min="6666" max="6666" width="8.140625" style="297" customWidth="1"/>
    <col min="6667" max="6667" width="12.7109375" style="297" customWidth="1"/>
    <col min="6668" max="6672" width="11" style="297" customWidth="1"/>
    <col min="6673" max="6912" width="11.5703125" style="297"/>
    <col min="6913" max="6913" width="17.140625" style="297" customWidth="1"/>
    <col min="6914" max="6914" width="24.140625" style="297" customWidth="1"/>
    <col min="6915" max="6915" width="11" style="297" customWidth="1"/>
    <col min="6916" max="6916" width="13.140625" style="297" customWidth="1"/>
    <col min="6917" max="6917" width="10.28515625" style="297" customWidth="1"/>
    <col min="6918" max="6918" width="13" style="297" customWidth="1"/>
    <col min="6919" max="6920" width="9.42578125" style="297" customWidth="1"/>
    <col min="6921" max="6921" width="11.5703125" style="297"/>
    <col min="6922" max="6922" width="8.140625" style="297" customWidth="1"/>
    <col min="6923" max="6923" width="12.7109375" style="297" customWidth="1"/>
    <col min="6924" max="6928" width="11" style="297" customWidth="1"/>
    <col min="6929" max="7168" width="11.5703125" style="297"/>
    <col min="7169" max="7169" width="17.140625" style="297" customWidth="1"/>
    <col min="7170" max="7170" width="24.140625" style="297" customWidth="1"/>
    <col min="7171" max="7171" width="11" style="297" customWidth="1"/>
    <col min="7172" max="7172" width="13.140625" style="297" customWidth="1"/>
    <col min="7173" max="7173" width="10.28515625" style="297" customWidth="1"/>
    <col min="7174" max="7174" width="13" style="297" customWidth="1"/>
    <col min="7175" max="7176" width="9.42578125" style="297" customWidth="1"/>
    <col min="7177" max="7177" width="11.5703125" style="297"/>
    <col min="7178" max="7178" width="8.140625" style="297" customWidth="1"/>
    <col min="7179" max="7179" width="12.7109375" style="297" customWidth="1"/>
    <col min="7180" max="7184" width="11" style="297" customWidth="1"/>
    <col min="7185" max="7424" width="11.5703125" style="297"/>
    <col min="7425" max="7425" width="17.140625" style="297" customWidth="1"/>
    <col min="7426" max="7426" width="24.140625" style="297" customWidth="1"/>
    <col min="7427" max="7427" width="11" style="297" customWidth="1"/>
    <col min="7428" max="7428" width="13.140625" style="297" customWidth="1"/>
    <col min="7429" max="7429" width="10.28515625" style="297" customWidth="1"/>
    <col min="7430" max="7430" width="13" style="297" customWidth="1"/>
    <col min="7431" max="7432" width="9.42578125" style="297" customWidth="1"/>
    <col min="7433" max="7433" width="11.5703125" style="297"/>
    <col min="7434" max="7434" width="8.140625" style="297" customWidth="1"/>
    <col min="7435" max="7435" width="12.7109375" style="297" customWidth="1"/>
    <col min="7436" max="7440" width="11" style="297" customWidth="1"/>
    <col min="7441" max="7680" width="11.5703125" style="297"/>
    <col min="7681" max="7681" width="17.140625" style="297" customWidth="1"/>
    <col min="7682" max="7682" width="24.140625" style="297" customWidth="1"/>
    <col min="7683" max="7683" width="11" style="297" customWidth="1"/>
    <col min="7684" max="7684" width="13.140625" style="297" customWidth="1"/>
    <col min="7685" max="7685" width="10.28515625" style="297" customWidth="1"/>
    <col min="7686" max="7686" width="13" style="297" customWidth="1"/>
    <col min="7687" max="7688" width="9.42578125" style="297" customWidth="1"/>
    <col min="7689" max="7689" width="11.5703125" style="297"/>
    <col min="7690" max="7690" width="8.140625" style="297" customWidth="1"/>
    <col min="7691" max="7691" width="12.7109375" style="297" customWidth="1"/>
    <col min="7692" max="7696" width="11" style="297" customWidth="1"/>
    <col min="7697" max="7936" width="11.5703125" style="297"/>
    <col min="7937" max="7937" width="17.140625" style="297" customWidth="1"/>
    <col min="7938" max="7938" width="24.140625" style="297" customWidth="1"/>
    <col min="7939" max="7939" width="11" style="297" customWidth="1"/>
    <col min="7940" max="7940" width="13.140625" style="297" customWidth="1"/>
    <col min="7941" max="7941" width="10.28515625" style="297" customWidth="1"/>
    <col min="7942" max="7942" width="13" style="297" customWidth="1"/>
    <col min="7943" max="7944" width="9.42578125" style="297" customWidth="1"/>
    <col min="7945" max="7945" width="11.5703125" style="297"/>
    <col min="7946" max="7946" width="8.140625" style="297" customWidth="1"/>
    <col min="7947" max="7947" width="12.7109375" style="297" customWidth="1"/>
    <col min="7948" max="7952" width="11" style="297" customWidth="1"/>
    <col min="7953" max="8192" width="11.5703125" style="297"/>
    <col min="8193" max="8193" width="17.140625" style="297" customWidth="1"/>
    <col min="8194" max="8194" width="24.140625" style="297" customWidth="1"/>
    <col min="8195" max="8195" width="11" style="297" customWidth="1"/>
    <col min="8196" max="8196" width="13.140625" style="297" customWidth="1"/>
    <col min="8197" max="8197" width="10.28515625" style="297" customWidth="1"/>
    <col min="8198" max="8198" width="13" style="297" customWidth="1"/>
    <col min="8199" max="8200" width="9.42578125" style="297" customWidth="1"/>
    <col min="8201" max="8201" width="11.5703125" style="297"/>
    <col min="8202" max="8202" width="8.140625" style="297" customWidth="1"/>
    <col min="8203" max="8203" width="12.7109375" style="297" customWidth="1"/>
    <col min="8204" max="8208" width="11" style="297" customWidth="1"/>
    <col min="8209" max="8448" width="11.5703125" style="297"/>
    <col min="8449" max="8449" width="17.140625" style="297" customWidth="1"/>
    <col min="8450" max="8450" width="24.140625" style="297" customWidth="1"/>
    <col min="8451" max="8451" width="11" style="297" customWidth="1"/>
    <col min="8452" max="8452" width="13.140625" style="297" customWidth="1"/>
    <col min="8453" max="8453" width="10.28515625" style="297" customWidth="1"/>
    <col min="8454" max="8454" width="13" style="297" customWidth="1"/>
    <col min="8455" max="8456" width="9.42578125" style="297" customWidth="1"/>
    <col min="8457" max="8457" width="11.5703125" style="297"/>
    <col min="8458" max="8458" width="8.140625" style="297" customWidth="1"/>
    <col min="8459" max="8459" width="12.7109375" style="297" customWidth="1"/>
    <col min="8460" max="8464" width="11" style="297" customWidth="1"/>
    <col min="8465" max="8704" width="11.5703125" style="297"/>
    <col min="8705" max="8705" width="17.140625" style="297" customWidth="1"/>
    <col min="8706" max="8706" width="24.140625" style="297" customWidth="1"/>
    <col min="8707" max="8707" width="11" style="297" customWidth="1"/>
    <col min="8708" max="8708" width="13.140625" style="297" customWidth="1"/>
    <col min="8709" max="8709" width="10.28515625" style="297" customWidth="1"/>
    <col min="8710" max="8710" width="13" style="297" customWidth="1"/>
    <col min="8711" max="8712" width="9.42578125" style="297" customWidth="1"/>
    <col min="8713" max="8713" width="11.5703125" style="297"/>
    <col min="8714" max="8714" width="8.140625" style="297" customWidth="1"/>
    <col min="8715" max="8715" width="12.7109375" style="297" customWidth="1"/>
    <col min="8716" max="8720" width="11" style="297" customWidth="1"/>
    <col min="8721" max="8960" width="11.5703125" style="297"/>
    <col min="8961" max="8961" width="17.140625" style="297" customWidth="1"/>
    <col min="8962" max="8962" width="24.140625" style="297" customWidth="1"/>
    <col min="8963" max="8963" width="11" style="297" customWidth="1"/>
    <col min="8964" max="8964" width="13.140625" style="297" customWidth="1"/>
    <col min="8965" max="8965" width="10.28515625" style="297" customWidth="1"/>
    <col min="8966" max="8966" width="13" style="297" customWidth="1"/>
    <col min="8967" max="8968" width="9.42578125" style="297" customWidth="1"/>
    <col min="8969" max="8969" width="11.5703125" style="297"/>
    <col min="8970" max="8970" width="8.140625" style="297" customWidth="1"/>
    <col min="8971" max="8971" width="12.7109375" style="297" customWidth="1"/>
    <col min="8972" max="8976" width="11" style="297" customWidth="1"/>
    <col min="8977" max="9216" width="11.5703125" style="297"/>
    <col min="9217" max="9217" width="17.140625" style="297" customWidth="1"/>
    <col min="9218" max="9218" width="24.140625" style="297" customWidth="1"/>
    <col min="9219" max="9219" width="11" style="297" customWidth="1"/>
    <col min="9220" max="9220" width="13.140625" style="297" customWidth="1"/>
    <col min="9221" max="9221" width="10.28515625" style="297" customWidth="1"/>
    <col min="9222" max="9222" width="13" style="297" customWidth="1"/>
    <col min="9223" max="9224" width="9.42578125" style="297" customWidth="1"/>
    <col min="9225" max="9225" width="11.5703125" style="297"/>
    <col min="9226" max="9226" width="8.140625" style="297" customWidth="1"/>
    <col min="9227" max="9227" width="12.7109375" style="297" customWidth="1"/>
    <col min="9228" max="9232" width="11" style="297" customWidth="1"/>
    <col min="9233" max="9472" width="11.5703125" style="297"/>
    <col min="9473" max="9473" width="17.140625" style="297" customWidth="1"/>
    <col min="9474" max="9474" width="24.140625" style="297" customWidth="1"/>
    <col min="9475" max="9475" width="11" style="297" customWidth="1"/>
    <col min="9476" max="9476" width="13.140625" style="297" customWidth="1"/>
    <col min="9477" max="9477" width="10.28515625" style="297" customWidth="1"/>
    <col min="9478" max="9478" width="13" style="297" customWidth="1"/>
    <col min="9479" max="9480" width="9.42578125" style="297" customWidth="1"/>
    <col min="9481" max="9481" width="11.5703125" style="297"/>
    <col min="9482" max="9482" width="8.140625" style="297" customWidth="1"/>
    <col min="9483" max="9483" width="12.7109375" style="297" customWidth="1"/>
    <col min="9484" max="9488" width="11" style="297" customWidth="1"/>
    <col min="9489" max="9728" width="11.5703125" style="297"/>
    <col min="9729" max="9729" width="17.140625" style="297" customWidth="1"/>
    <col min="9730" max="9730" width="24.140625" style="297" customWidth="1"/>
    <col min="9731" max="9731" width="11" style="297" customWidth="1"/>
    <col min="9732" max="9732" width="13.140625" style="297" customWidth="1"/>
    <col min="9733" max="9733" width="10.28515625" style="297" customWidth="1"/>
    <col min="9734" max="9734" width="13" style="297" customWidth="1"/>
    <col min="9735" max="9736" width="9.42578125" style="297" customWidth="1"/>
    <col min="9737" max="9737" width="11.5703125" style="297"/>
    <col min="9738" max="9738" width="8.140625" style="297" customWidth="1"/>
    <col min="9739" max="9739" width="12.7109375" style="297" customWidth="1"/>
    <col min="9740" max="9744" width="11" style="297" customWidth="1"/>
    <col min="9745" max="9984" width="11.5703125" style="297"/>
    <col min="9985" max="9985" width="17.140625" style="297" customWidth="1"/>
    <col min="9986" max="9986" width="24.140625" style="297" customWidth="1"/>
    <col min="9987" max="9987" width="11" style="297" customWidth="1"/>
    <col min="9988" max="9988" width="13.140625" style="297" customWidth="1"/>
    <col min="9989" max="9989" width="10.28515625" style="297" customWidth="1"/>
    <col min="9990" max="9990" width="13" style="297" customWidth="1"/>
    <col min="9991" max="9992" width="9.42578125" style="297" customWidth="1"/>
    <col min="9993" max="9993" width="11.5703125" style="297"/>
    <col min="9994" max="9994" width="8.140625" style="297" customWidth="1"/>
    <col min="9995" max="9995" width="12.7109375" style="297" customWidth="1"/>
    <col min="9996" max="10000" width="11" style="297" customWidth="1"/>
    <col min="10001" max="10240" width="11.5703125" style="297"/>
    <col min="10241" max="10241" width="17.140625" style="297" customWidth="1"/>
    <col min="10242" max="10242" width="24.140625" style="297" customWidth="1"/>
    <col min="10243" max="10243" width="11" style="297" customWidth="1"/>
    <col min="10244" max="10244" width="13.140625" style="297" customWidth="1"/>
    <col min="10245" max="10245" width="10.28515625" style="297" customWidth="1"/>
    <col min="10246" max="10246" width="13" style="297" customWidth="1"/>
    <col min="10247" max="10248" width="9.42578125" style="297" customWidth="1"/>
    <col min="10249" max="10249" width="11.5703125" style="297"/>
    <col min="10250" max="10250" width="8.140625" style="297" customWidth="1"/>
    <col min="10251" max="10251" width="12.7109375" style="297" customWidth="1"/>
    <col min="10252" max="10256" width="11" style="297" customWidth="1"/>
    <col min="10257" max="10496" width="11.5703125" style="297"/>
    <col min="10497" max="10497" width="17.140625" style="297" customWidth="1"/>
    <col min="10498" max="10498" width="24.140625" style="297" customWidth="1"/>
    <col min="10499" max="10499" width="11" style="297" customWidth="1"/>
    <col min="10500" max="10500" width="13.140625" style="297" customWidth="1"/>
    <col min="10501" max="10501" width="10.28515625" style="297" customWidth="1"/>
    <col min="10502" max="10502" width="13" style="297" customWidth="1"/>
    <col min="10503" max="10504" width="9.42578125" style="297" customWidth="1"/>
    <col min="10505" max="10505" width="11.5703125" style="297"/>
    <col min="10506" max="10506" width="8.140625" style="297" customWidth="1"/>
    <col min="10507" max="10507" width="12.7109375" style="297" customWidth="1"/>
    <col min="10508" max="10512" width="11" style="297" customWidth="1"/>
    <col min="10513" max="10752" width="11.5703125" style="297"/>
    <col min="10753" max="10753" width="17.140625" style="297" customWidth="1"/>
    <col min="10754" max="10754" width="24.140625" style="297" customWidth="1"/>
    <col min="10755" max="10755" width="11" style="297" customWidth="1"/>
    <col min="10756" max="10756" width="13.140625" style="297" customWidth="1"/>
    <col min="10757" max="10757" width="10.28515625" style="297" customWidth="1"/>
    <col min="10758" max="10758" width="13" style="297" customWidth="1"/>
    <col min="10759" max="10760" width="9.42578125" style="297" customWidth="1"/>
    <col min="10761" max="10761" width="11.5703125" style="297"/>
    <col min="10762" max="10762" width="8.140625" style="297" customWidth="1"/>
    <col min="10763" max="10763" width="12.7109375" style="297" customWidth="1"/>
    <col min="10764" max="10768" width="11" style="297" customWidth="1"/>
    <col min="10769" max="11008" width="11.5703125" style="297"/>
    <col min="11009" max="11009" width="17.140625" style="297" customWidth="1"/>
    <col min="11010" max="11010" width="24.140625" style="297" customWidth="1"/>
    <col min="11011" max="11011" width="11" style="297" customWidth="1"/>
    <col min="11012" max="11012" width="13.140625" style="297" customWidth="1"/>
    <col min="11013" max="11013" width="10.28515625" style="297" customWidth="1"/>
    <col min="11014" max="11014" width="13" style="297" customWidth="1"/>
    <col min="11015" max="11016" width="9.42578125" style="297" customWidth="1"/>
    <col min="11017" max="11017" width="11.5703125" style="297"/>
    <col min="11018" max="11018" width="8.140625" style="297" customWidth="1"/>
    <col min="11019" max="11019" width="12.7109375" style="297" customWidth="1"/>
    <col min="11020" max="11024" width="11" style="297" customWidth="1"/>
    <col min="11025" max="11264" width="11.5703125" style="297"/>
    <col min="11265" max="11265" width="17.140625" style="297" customWidth="1"/>
    <col min="11266" max="11266" width="24.140625" style="297" customWidth="1"/>
    <col min="11267" max="11267" width="11" style="297" customWidth="1"/>
    <col min="11268" max="11268" width="13.140625" style="297" customWidth="1"/>
    <col min="11269" max="11269" width="10.28515625" style="297" customWidth="1"/>
    <col min="11270" max="11270" width="13" style="297" customWidth="1"/>
    <col min="11271" max="11272" width="9.42578125" style="297" customWidth="1"/>
    <col min="11273" max="11273" width="11.5703125" style="297"/>
    <col min="11274" max="11274" width="8.140625" style="297" customWidth="1"/>
    <col min="11275" max="11275" width="12.7109375" style="297" customWidth="1"/>
    <col min="11276" max="11280" width="11" style="297" customWidth="1"/>
    <col min="11281" max="11520" width="11.5703125" style="297"/>
    <col min="11521" max="11521" width="17.140625" style="297" customWidth="1"/>
    <col min="11522" max="11522" width="24.140625" style="297" customWidth="1"/>
    <col min="11523" max="11523" width="11" style="297" customWidth="1"/>
    <col min="11524" max="11524" width="13.140625" style="297" customWidth="1"/>
    <col min="11525" max="11525" width="10.28515625" style="297" customWidth="1"/>
    <col min="11526" max="11526" width="13" style="297" customWidth="1"/>
    <col min="11527" max="11528" width="9.42578125" style="297" customWidth="1"/>
    <col min="11529" max="11529" width="11.5703125" style="297"/>
    <col min="11530" max="11530" width="8.140625" style="297" customWidth="1"/>
    <col min="11531" max="11531" width="12.7109375" style="297" customWidth="1"/>
    <col min="11532" max="11536" width="11" style="297" customWidth="1"/>
    <col min="11537" max="11776" width="11.5703125" style="297"/>
    <col min="11777" max="11777" width="17.140625" style="297" customWidth="1"/>
    <col min="11778" max="11778" width="24.140625" style="297" customWidth="1"/>
    <col min="11779" max="11779" width="11" style="297" customWidth="1"/>
    <col min="11780" max="11780" width="13.140625" style="297" customWidth="1"/>
    <col min="11781" max="11781" width="10.28515625" style="297" customWidth="1"/>
    <col min="11782" max="11782" width="13" style="297" customWidth="1"/>
    <col min="11783" max="11784" width="9.42578125" style="297" customWidth="1"/>
    <col min="11785" max="11785" width="11.5703125" style="297"/>
    <col min="11786" max="11786" width="8.140625" style="297" customWidth="1"/>
    <col min="11787" max="11787" width="12.7109375" style="297" customWidth="1"/>
    <col min="11788" max="11792" width="11" style="297" customWidth="1"/>
    <col min="11793" max="12032" width="11.5703125" style="297"/>
    <col min="12033" max="12033" width="17.140625" style="297" customWidth="1"/>
    <col min="12034" max="12034" width="24.140625" style="297" customWidth="1"/>
    <col min="12035" max="12035" width="11" style="297" customWidth="1"/>
    <col min="12036" max="12036" width="13.140625" style="297" customWidth="1"/>
    <col min="12037" max="12037" width="10.28515625" style="297" customWidth="1"/>
    <col min="12038" max="12038" width="13" style="297" customWidth="1"/>
    <col min="12039" max="12040" width="9.42578125" style="297" customWidth="1"/>
    <col min="12041" max="12041" width="11.5703125" style="297"/>
    <col min="12042" max="12042" width="8.140625" style="297" customWidth="1"/>
    <col min="12043" max="12043" width="12.7109375" style="297" customWidth="1"/>
    <col min="12044" max="12048" width="11" style="297" customWidth="1"/>
    <col min="12049" max="12288" width="11.5703125" style="297"/>
    <col min="12289" max="12289" width="17.140625" style="297" customWidth="1"/>
    <col min="12290" max="12290" width="24.140625" style="297" customWidth="1"/>
    <col min="12291" max="12291" width="11" style="297" customWidth="1"/>
    <col min="12292" max="12292" width="13.140625" style="297" customWidth="1"/>
    <col min="12293" max="12293" width="10.28515625" style="297" customWidth="1"/>
    <col min="12294" max="12294" width="13" style="297" customWidth="1"/>
    <col min="12295" max="12296" width="9.42578125" style="297" customWidth="1"/>
    <col min="12297" max="12297" width="11.5703125" style="297"/>
    <col min="12298" max="12298" width="8.140625" style="297" customWidth="1"/>
    <col min="12299" max="12299" width="12.7109375" style="297" customWidth="1"/>
    <col min="12300" max="12304" width="11" style="297" customWidth="1"/>
    <col min="12305" max="12544" width="11.5703125" style="297"/>
    <col min="12545" max="12545" width="17.140625" style="297" customWidth="1"/>
    <col min="12546" max="12546" width="24.140625" style="297" customWidth="1"/>
    <col min="12547" max="12547" width="11" style="297" customWidth="1"/>
    <col min="12548" max="12548" width="13.140625" style="297" customWidth="1"/>
    <col min="12549" max="12549" width="10.28515625" style="297" customWidth="1"/>
    <col min="12550" max="12550" width="13" style="297" customWidth="1"/>
    <col min="12551" max="12552" width="9.42578125" style="297" customWidth="1"/>
    <col min="12553" max="12553" width="11.5703125" style="297"/>
    <col min="12554" max="12554" width="8.140625" style="297" customWidth="1"/>
    <col min="12555" max="12555" width="12.7109375" style="297" customWidth="1"/>
    <col min="12556" max="12560" width="11" style="297" customWidth="1"/>
    <col min="12561" max="12800" width="11.5703125" style="297"/>
    <col min="12801" max="12801" width="17.140625" style="297" customWidth="1"/>
    <col min="12802" max="12802" width="24.140625" style="297" customWidth="1"/>
    <col min="12803" max="12803" width="11" style="297" customWidth="1"/>
    <col min="12804" max="12804" width="13.140625" style="297" customWidth="1"/>
    <col min="12805" max="12805" width="10.28515625" style="297" customWidth="1"/>
    <col min="12806" max="12806" width="13" style="297" customWidth="1"/>
    <col min="12807" max="12808" width="9.42578125" style="297" customWidth="1"/>
    <col min="12809" max="12809" width="11.5703125" style="297"/>
    <col min="12810" max="12810" width="8.140625" style="297" customWidth="1"/>
    <col min="12811" max="12811" width="12.7109375" style="297" customWidth="1"/>
    <col min="12812" max="12816" width="11" style="297" customWidth="1"/>
    <col min="12817" max="13056" width="11.5703125" style="297"/>
    <col min="13057" max="13057" width="17.140625" style="297" customWidth="1"/>
    <col min="13058" max="13058" width="24.140625" style="297" customWidth="1"/>
    <col min="13059" max="13059" width="11" style="297" customWidth="1"/>
    <col min="13060" max="13060" width="13.140625" style="297" customWidth="1"/>
    <col min="13061" max="13061" width="10.28515625" style="297" customWidth="1"/>
    <col min="13062" max="13062" width="13" style="297" customWidth="1"/>
    <col min="13063" max="13064" width="9.42578125" style="297" customWidth="1"/>
    <col min="13065" max="13065" width="11.5703125" style="297"/>
    <col min="13066" max="13066" width="8.140625" style="297" customWidth="1"/>
    <col min="13067" max="13067" width="12.7109375" style="297" customWidth="1"/>
    <col min="13068" max="13072" width="11" style="297" customWidth="1"/>
    <col min="13073" max="13312" width="11.5703125" style="297"/>
    <col min="13313" max="13313" width="17.140625" style="297" customWidth="1"/>
    <col min="13314" max="13314" width="24.140625" style="297" customWidth="1"/>
    <col min="13315" max="13315" width="11" style="297" customWidth="1"/>
    <col min="13316" max="13316" width="13.140625" style="297" customWidth="1"/>
    <col min="13317" max="13317" width="10.28515625" style="297" customWidth="1"/>
    <col min="13318" max="13318" width="13" style="297" customWidth="1"/>
    <col min="13319" max="13320" width="9.42578125" style="297" customWidth="1"/>
    <col min="13321" max="13321" width="11.5703125" style="297"/>
    <col min="13322" max="13322" width="8.140625" style="297" customWidth="1"/>
    <col min="13323" max="13323" width="12.7109375" style="297" customWidth="1"/>
    <col min="13324" max="13328" width="11" style="297" customWidth="1"/>
    <col min="13329" max="13568" width="11.5703125" style="297"/>
    <col min="13569" max="13569" width="17.140625" style="297" customWidth="1"/>
    <col min="13570" max="13570" width="24.140625" style="297" customWidth="1"/>
    <col min="13571" max="13571" width="11" style="297" customWidth="1"/>
    <col min="13572" max="13572" width="13.140625" style="297" customWidth="1"/>
    <col min="13573" max="13573" width="10.28515625" style="297" customWidth="1"/>
    <col min="13574" max="13574" width="13" style="297" customWidth="1"/>
    <col min="13575" max="13576" width="9.42578125" style="297" customWidth="1"/>
    <col min="13577" max="13577" width="11.5703125" style="297"/>
    <col min="13578" max="13578" width="8.140625" style="297" customWidth="1"/>
    <col min="13579" max="13579" width="12.7109375" style="297" customWidth="1"/>
    <col min="13580" max="13584" width="11" style="297" customWidth="1"/>
    <col min="13585" max="13824" width="11.5703125" style="297"/>
    <col min="13825" max="13825" width="17.140625" style="297" customWidth="1"/>
    <col min="13826" max="13826" width="24.140625" style="297" customWidth="1"/>
    <col min="13827" max="13827" width="11" style="297" customWidth="1"/>
    <col min="13828" max="13828" width="13.140625" style="297" customWidth="1"/>
    <col min="13829" max="13829" width="10.28515625" style="297" customWidth="1"/>
    <col min="13830" max="13830" width="13" style="297" customWidth="1"/>
    <col min="13831" max="13832" width="9.42578125" style="297" customWidth="1"/>
    <col min="13833" max="13833" width="11.5703125" style="297"/>
    <col min="13834" max="13834" width="8.140625" style="297" customWidth="1"/>
    <col min="13835" max="13835" width="12.7109375" style="297" customWidth="1"/>
    <col min="13836" max="13840" width="11" style="297" customWidth="1"/>
    <col min="13841" max="14080" width="11.5703125" style="297"/>
    <col min="14081" max="14081" width="17.140625" style="297" customWidth="1"/>
    <col min="14082" max="14082" width="24.140625" style="297" customWidth="1"/>
    <col min="14083" max="14083" width="11" style="297" customWidth="1"/>
    <col min="14084" max="14084" width="13.140625" style="297" customWidth="1"/>
    <col min="14085" max="14085" width="10.28515625" style="297" customWidth="1"/>
    <col min="14086" max="14086" width="13" style="297" customWidth="1"/>
    <col min="14087" max="14088" width="9.42578125" style="297" customWidth="1"/>
    <col min="14089" max="14089" width="11.5703125" style="297"/>
    <col min="14090" max="14090" width="8.140625" style="297" customWidth="1"/>
    <col min="14091" max="14091" width="12.7109375" style="297" customWidth="1"/>
    <col min="14092" max="14096" width="11" style="297" customWidth="1"/>
    <col min="14097" max="14336" width="11.5703125" style="297"/>
    <col min="14337" max="14337" width="17.140625" style="297" customWidth="1"/>
    <col min="14338" max="14338" width="24.140625" style="297" customWidth="1"/>
    <col min="14339" max="14339" width="11" style="297" customWidth="1"/>
    <col min="14340" max="14340" width="13.140625" style="297" customWidth="1"/>
    <col min="14341" max="14341" width="10.28515625" style="297" customWidth="1"/>
    <col min="14342" max="14342" width="13" style="297" customWidth="1"/>
    <col min="14343" max="14344" width="9.42578125" style="297" customWidth="1"/>
    <col min="14345" max="14345" width="11.5703125" style="297"/>
    <col min="14346" max="14346" width="8.140625" style="297" customWidth="1"/>
    <col min="14347" max="14347" width="12.7109375" style="297" customWidth="1"/>
    <col min="14348" max="14352" width="11" style="297" customWidth="1"/>
    <col min="14353" max="14592" width="11.5703125" style="297"/>
    <col min="14593" max="14593" width="17.140625" style="297" customWidth="1"/>
    <col min="14594" max="14594" width="24.140625" style="297" customWidth="1"/>
    <col min="14595" max="14595" width="11" style="297" customWidth="1"/>
    <col min="14596" max="14596" width="13.140625" style="297" customWidth="1"/>
    <col min="14597" max="14597" width="10.28515625" style="297" customWidth="1"/>
    <col min="14598" max="14598" width="13" style="297" customWidth="1"/>
    <col min="14599" max="14600" width="9.42578125" style="297" customWidth="1"/>
    <col min="14601" max="14601" width="11.5703125" style="297"/>
    <col min="14602" max="14602" width="8.140625" style="297" customWidth="1"/>
    <col min="14603" max="14603" width="12.7109375" style="297" customWidth="1"/>
    <col min="14604" max="14608" width="11" style="297" customWidth="1"/>
    <col min="14609" max="14848" width="11.5703125" style="297"/>
    <col min="14849" max="14849" width="17.140625" style="297" customWidth="1"/>
    <col min="14850" max="14850" width="24.140625" style="297" customWidth="1"/>
    <col min="14851" max="14851" width="11" style="297" customWidth="1"/>
    <col min="14852" max="14852" width="13.140625" style="297" customWidth="1"/>
    <col min="14853" max="14853" width="10.28515625" style="297" customWidth="1"/>
    <col min="14854" max="14854" width="13" style="297" customWidth="1"/>
    <col min="14855" max="14856" width="9.42578125" style="297" customWidth="1"/>
    <col min="14857" max="14857" width="11.5703125" style="297"/>
    <col min="14858" max="14858" width="8.140625" style="297" customWidth="1"/>
    <col min="14859" max="14859" width="12.7109375" style="297" customWidth="1"/>
    <col min="14860" max="14864" width="11" style="297" customWidth="1"/>
    <col min="14865" max="15104" width="11.5703125" style="297"/>
    <col min="15105" max="15105" width="17.140625" style="297" customWidth="1"/>
    <col min="15106" max="15106" width="24.140625" style="297" customWidth="1"/>
    <col min="15107" max="15107" width="11" style="297" customWidth="1"/>
    <col min="15108" max="15108" width="13.140625" style="297" customWidth="1"/>
    <col min="15109" max="15109" width="10.28515625" style="297" customWidth="1"/>
    <col min="15110" max="15110" width="13" style="297" customWidth="1"/>
    <col min="15111" max="15112" width="9.42578125" style="297" customWidth="1"/>
    <col min="15113" max="15113" width="11.5703125" style="297"/>
    <col min="15114" max="15114" width="8.140625" style="297" customWidth="1"/>
    <col min="15115" max="15115" width="12.7109375" style="297" customWidth="1"/>
    <col min="15116" max="15120" width="11" style="297" customWidth="1"/>
    <col min="15121" max="15360" width="11.5703125" style="297"/>
    <col min="15361" max="15361" width="17.140625" style="297" customWidth="1"/>
    <col min="15362" max="15362" width="24.140625" style="297" customWidth="1"/>
    <col min="15363" max="15363" width="11" style="297" customWidth="1"/>
    <col min="15364" max="15364" width="13.140625" style="297" customWidth="1"/>
    <col min="15365" max="15365" width="10.28515625" style="297" customWidth="1"/>
    <col min="15366" max="15366" width="13" style="297" customWidth="1"/>
    <col min="15367" max="15368" width="9.42578125" style="297" customWidth="1"/>
    <col min="15369" max="15369" width="11.5703125" style="297"/>
    <col min="15370" max="15370" width="8.140625" style="297" customWidth="1"/>
    <col min="15371" max="15371" width="12.7109375" style="297" customWidth="1"/>
    <col min="15372" max="15376" width="11" style="297" customWidth="1"/>
    <col min="15377" max="15616" width="11.5703125" style="297"/>
    <col min="15617" max="15617" width="17.140625" style="297" customWidth="1"/>
    <col min="15618" max="15618" width="24.140625" style="297" customWidth="1"/>
    <col min="15619" max="15619" width="11" style="297" customWidth="1"/>
    <col min="15620" max="15620" width="13.140625" style="297" customWidth="1"/>
    <col min="15621" max="15621" width="10.28515625" style="297" customWidth="1"/>
    <col min="15622" max="15622" width="13" style="297" customWidth="1"/>
    <col min="15623" max="15624" width="9.42578125" style="297" customWidth="1"/>
    <col min="15625" max="15625" width="11.5703125" style="297"/>
    <col min="15626" max="15626" width="8.140625" style="297" customWidth="1"/>
    <col min="15627" max="15627" width="12.7109375" style="297" customWidth="1"/>
    <col min="15628" max="15632" width="11" style="297" customWidth="1"/>
    <col min="15633" max="15872" width="11.5703125" style="297"/>
    <col min="15873" max="15873" width="17.140625" style="297" customWidth="1"/>
    <col min="15874" max="15874" width="24.140625" style="297" customWidth="1"/>
    <col min="15875" max="15875" width="11" style="297" customWidth="1"/>
    <col min="15876" max="15876" width="13.140625" style="297" customWidth="1"/>
    <col min="15877" max="15877" width="10.28515625" style="297" customWidth="1"/>
    <col min="15878" max="15878" width="13" style="297" customWidth="1"/>
    <col min="15879" max="15880" width="9.42578125" style="297" customWidth="1"/>
    <col min="15881" max="15881" width="11.5703125" style="297"/>
    <col min="15882" max="15882" width="8.140625" style="297" customWidth="1"/>
    <col min="15883" max="15883" width="12.7109375" style="297" customWidth="1"/>
    <col min="15884" max="15888" width="11" style="297" customWidth="1"/>
    <col min="15889" max="16128" width="11.5703125" style="297"/>
    <col min="16129" max="16129" width="17.140625" style="297" customWidth="1"/>
    <col min="16130" max="16130" width="24.140625" style="297" customWidth="1"/>
    <col min="16131" max="16131" width="11" style="297" customWidth="1"/>
    <col min="16132" max="16132" width="13.140625" style="297" customWidth="1"/>
    <col min="16133" max="16133" width="10.28515625" style="297" customWidth="1"/>
    <col min="16134" max="16134" width="13" style="297" customWidth="1"/>
    <col min="16135" max="16136" width="9.42578125" style="297" customWidth="1"/>
    <col min="16137" max="16137" width="11.5703125" style="297"/>
    <col min="16138" max="16138" width="8.140625" style="297" customWidth="1"/>
    <col min="16139" max="16139" width="12.7109375" style="297" customWidth="1"/>
    <col min="16140" max="16144" width="11" style="297" customWidth="1"/>
    <col min="16145" max="16384" width="11.5703125" style="297"/>
  </cols>
  <sheetData>
    <row r="1" spans="1:17" ht="14.25" thickTop="1" thickBot="1" x14ac:dyDescent="0.25">
      <c r="A1" s="574" t="s">
        <v>702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</row>
    <row r="2" spans="1:17" ht="14.25" thickTop="1" thickBot="1" x14ac:dyDescent="0.25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</row>
    <row r="3" spans="1:17" ht="13.5" thickTop="1" x14ac:dyDescent="0.2"/>
    <row r="5" spans="1:17" ht="14.25" x14ac:dyDescent="0.2">
      <c r="A5" s="298" t="s">
        <v>703</v>
      </c>
    </row>
    <row r="6" spans="1:17" ht="13.5" thickBot="1" x14ac:dyDescent="0.25"/>
    <row r="7" spans="1:17" s="301" customFormat="1" ht="14.25" thickTop="1" thickBot="1" x14ac:dyDescent="0.25">
      <c r="A7" s="573" t="s">
        <v>704</v>
      </c>
      <c r="B7" s="573" t="s">
        <v>705</v>
      </c>
      <c r="C7" s="299" t="s">
        <v>706</v>
      </c>
      <c r="D7" s="299" t="s">
        <v>22</v>
      </c>
      <c r="E7" s="573" t="s">
        <v>707</v>
      </c>
      <c r="F7" s="299" t="s">
        <v>22</v>
      </c>
      <c r="G7" s="299" t="s">
        <v>708</v>
      </c>
      <c r="H7" s="299" t="s">
        <v>709</v>
      </c>
      <c r="I7" s="299" t="s">
        <v>710</v>
      </c>
      <c r="J7" s="573" t="s">
        <v>711</v>
      </c>
      <c r="K7" s="299" t="s">
        <v>712</v>
      </c>
      <c r="L7" s="569" t="s">
        <v>713</v>
      </c>
      <c r="M7" s="569"/>
      <c r="N7" s="569" t="s">
        <v>714</v>
      </c>
      <c r="O7" s="569"/>
      <c r="P7" s="299" t="s">
        <v>3</v>
      </c>
      <c r="Q7" s="300"/>
    </row>
    <row r="8" spans="1:17" s="301" customFormat="1" ht="14.25" thickTop="1" thickBot="1" x14ac:dyDescent="0.25">
      <c r="A8" s="573"/>
      <c r="B8" s="573"/>
      <c r="C8" s="302" t="s">
        <v>715</v>
      </c>
      <c r="D8" s="302" t="s">
        <v>716</v>
      </c>
      <c r="E8" s="573"/>
      <c r="F8" s="302" t="s">
        <v>717</v>
      </c>
      <c r="G8" s="302" t="s">
        <v>718</v>
      </c>
      <c r="H8" s="302" t="s">
        <v>719</v>
      </c>
      <c r="I8" s="302" t="s">
        <v>720</v>
      </c>
      <c r="J8" s="573"/>
      <c r="K8" s="303">
        <v>42736</v>
      </c>
      <c r="L8" s="302" t="s">
        <v>721</v>
      </c>
      <c r="M8" s="302" t="s">
        <v>722</v>
      </c>
      <c r="N8" s="302" t="s">
        <v>721</v>
      </c>
      <c r="O8" s="302" t="s">
        <v>722</v>
      </c>
      <c r="P8" s="302" t="s">
        <v>723</v>
      </c>
      <c r="Q8" s="300"/>
    </row>
    <row r="9" spans="1:17" s="313" customFormat="1" ht="25.5" customHeight="1" thickTop="1" x14ac:dyDescent="0.25">
      <c r="A9" s="304" t="s">
        <v>724</v>
      </c>
      <c r="B9" s="305" t="s">
        <v>725</v>
      </c>
      <c r="C9" s="306">
        <v>32494</v>
      </c>
      <c r="D9" s="307">
        <v>80000</v>
      </c>
      <c r="E9" s="307">
        <v>0</v>
      </c>
      <c r="F9" s="307">
        <v>80000</v>
      </c>
      <c r="G9" s="308">
        <v>35</v>
      </c>
      <c r="H9" s="308">
        <v>60</v>
      </c>
      <c r="I9" s="309">
        <v>46692</v>
      </c>
      <c r="J9" s="310">
        <v>0.01</v>
      </c>
      <c r="K9" s="307">
        <f>'[1]2016'!K9-'[1]2016'!L9-'[1]2016'!N9</f>
        <v>32152</v>
      </c>
      <c r="L9" s="307">
        <v>1384</v>
      </c>
      <c r="M9" s="307">
        <v>160.76</v>
      </c>
      <c r="N9" s="307">
        <v>1392</v>
      </c>
      <c r="O9" s="307">
        <v>153.84</v>
      </c>
      <c r="P9" s="311">
        <f>SUM(L9:O9)</f>
        <v>3090.6000000000004</v>
      </c>
      <c r="Q9" s="312" t="s">
        <v>726</v>
      </c>
    </row>
    <row r="10" spans="1:17" s="313" customFormat="1" ht="25.5" customHeight="1" x14ac:dyDescent="0.25">
      <c r="A10" s="314" t="s">
        <v>727</v>
      </c>
      <c r="B10" s="315" t="s">
        <v>728</v>
      </c>
      <c r="C10" s="316">
        <v>33375</v>
      </c>
      <c r="D10" s="317">
        <v>508701.14</v>
      </c>
      <c r="E10" s="317">
        <v>0</v>
      </c>
      <c r="F10" s="317">
        <v>508701.14</v>
      </c>
      <c r="G10" s="318">
        <v>37</v>
      </c>
      <c r="H10" s="318">
        <v>84</v>
      </c>
      <c r="I10" s="319">
        <v>47818</v>
      </c>
      <c r="J10" s="320">
        <v>5.0000000000000001E-3</v>
      </c>
      <c r="K10" s="317">
        <f>'[1]2016'!K10-'[1]2016'!L10-'[1]2016'!N10</f>
        <v>246923.53999999998</v>
      </c>
      <c r="L10" s="317">
        <v>8546.18</v>
      </c>
      <c r="M10" s="317">
        <v>617.29999999999995</v>
      </c>
      <c r="N10" s="317">
        <v>8546.18</v>
      </c>
      <c r="O10" s="317">
        <v>595.95000000000005</v>
      </c>
      <c r="P10" s="321">
        <f>SUM(L10:O10)</f>
        <v>18305.61</v>
      </c>
      <c r="Q10" s="312"/>
    </row>
    <row r="11" spans="1:17" s="313" customFormat="1" ht="25.5" customHeight="1" thickBot="1" x14ac:dyDescent="0.3">
      <c r="A11" s="322" t="s">
        <v>729</v>
      </c>
      <c r="B11" s="323" t="s">
        <v>730</v>
      </c>
      <c r="C11" s="324">
        <v>33227</v>
      </c>
      <c r="D11" s="325">
        <v>393911.26</v>
      </c>
      <c r="E11" s="325">
        <v>0</v>
      </c>
      <c r="F11" s="325">
        <v>393911.26</v>
      </c>
      <c r="G11" s="326">
        <v>39</v>
      </c>
      <c r="H11" s="326">
        <v>108</v>
      </c>
      <c r="I11" s="327">
        <v>47818</v>
      </c>
      <c r="J11" s="328">
        <v>5.0000000000000001E-3</v>
      </c>
      <c r="K11" s="325">
        <f>'[1]2016'!K11-'[1]2016'!L11-'[1]2016'!N11</f>
        <v>191204.52</v>
      </c>
      <c r="L11" s="325">
        <v>6617.71</v>
      </c>
      <c r="M11" s="325">
        <v>478.01</v>
      </c>
      <c r="N11" s="325">
        <v>6617.71</v>
      </c>
      <c r="O11" s="325">
        <v>461.17</v>
      </c>
      <c r="P11" s="329">
        <f>SUM(L11:O11)</f>
        <v>14174.6</v>
      </c>
      <c r="Q11" s="312"/>
    </row>
    <row r="12" spans="1:17" ht="19.350000000000001" customHeight="1" thickTop="1" thickBot="1" x14ac:dyDescent="0.25">
      <c r="G12" s="570" t="s">
        <v>731</v>
      </c>
      <c r="H12" s="570"/>
      <c r="I12" s="570"/>
      <c r="J12" s="570"/>
      <c r="K12" s="330">
        <f t="shared" ref="K12:P12" si="0">SUM(K9:K11)</f>
        <v>470280.05999999994</v>
      </c>
      <c r="L12" s="330">
        <f t="shared" si="0"/>
        <v>16547.89</v>
      </c>
      <c r="M12" s="330">
        <f t="shared" si="0"/>
        <v>1256.07</v>
      </c>
      <c r="N12" s="330">
        <f t="shared" si="0"/>
        <v>16555.89</v>
      </c>
      <c r="O12" s="330">
        <f t="shared" si="0"/>
        <v>1210.96</v>
      </c>
      <c r="P12" s="330">
        <f t="shared" si="0"/>
        <v>35570.81</v>
      </c>
    </row>
    <row r="13" spans="1:17" ht="19.350000000000001" customHeight="1" thickTop="1" thickBot="1" x14ac:dyDescent="0.25">
      <c r="G13" s="571" t="s">
        <v>732</v>
      </c>
      <c r="H13" s="571"/>
      <c r="I13" s="571"/>
      <c r="J13" s="571"/>
      <c r="K13" s="331">
        <f t="shared" ref="K13:P13" si="1">K12*119.33174</f>
        <v>56119337.847104393</v>
      </c>
      <c r="L13" s="331">
        <f t="shared" si="1"/>
        <v>1974688.5070286</v>
      </c>
      <c r="M13" s="331">
        <f t="shared" si="1"/>
        <v>149889.01866179999</v>
      </c>
      <c r="N13" s="331">
        <f t="shared" si="1"/>
        <v>1975643.1609485999</v>
      </c>
      <c r="O13" s="331">
        <f t="shared" si="1"/>
        <v>144505.96387040001</v>
      </c>
      <c r="P13" s="331">
        <f t="shared" si="1"/>
        <v>4244726.6505093994</v>
      </c>
    </row>
    <row r="14" spans="1:17" ht="13.5" thickTop="1" x14ac:dyDescent="0.2"/>
    <row r="15" spans="1:17" ht="14.25" x14ac:dyDescent="0.2">
      <c r="A15" s="298" t="s">
        <v>733</v>
      </c>
    </row>
    <row r="16" spans="1:17" ht="13.5" thickBot="1" x14ac:dyDescent="0.25"/>
    <row r="17" spans="1:17" s="301" customFormat="1" ht="14.25" thickTop="1" thickBot="1" x14ac:dyDescent="0.25">
      <c r="A17" s="573" t="s">
        <v>704</v>
      </c>
      <c r="B17" s="573" t="s">
        <v>705</v>
      </c>
      <c r="C17" s="299" t="s">
        <v>706</v>
      </c>
      <c r="D17" s="299" t="s">
        <v>22</v>
      </c>
      <c r="E17" s="573" t="s">
        <v>707</v>
      </c>
      <c r="F17" s="299" t="s">
        <v>22</v>
      </c>
      <c r="G17" s="299" t="s">
        <v>708</v>
      </c>
      <c r="H17" s="299" t="s">
        <v>709</v>
      </c>
      <c r="I17" s="299" t="s">
        <v>710</v>
      </c>
      <c r="J17" s="573" t="s">
        <v>711</v>
      </c>
      <c r="K17" s="299" t="s">
        <v>712</v>
      </c>
      <c r="L17" s="569" t="s">
        <v>713</v>
      </c>
      <c r="M17" s="569"/>
      <c r="N17" s="569" t="s">
        <v>714</v>
      </c>
      <c r="O17" s="569"/>
      <c r="P17" s="299" t="s">
        <v>3</v>
      </c>
      <c r="Q17" s="300"/>
    </row>
    <row r="18" spans="1:17" s="301" customFormat="1" ht="14.25" thickTop="1" thickBot="1" x14ac:dyDescent="0.25">
      <c r="A18" s="573"/>
      <c r="B18" s="573"/>
      <c r="C18" s="302" t="s">
        <v>715</v>
      </c>
      <c r="D18" s="302" t="s">
        <v>716</v>
      </c>
      <c r="E18" s="573"/>
      <c r="F18" s="302" t="s">
        <v>717</v>
      </c>
      <c r="G18" s="302" t="s">
        <v>718</v>
      </c>
      <c r="H18" s="302" t="s">
        <v>719</v>
      </c>
      <c r="I18" s="302" t="s">
        <v>720</v>
      </c>
      <c r="J18" s="573"/>
      <c r="K18" s="303">
        <v>42736</v>
      </c>
      <c r="L18" s="302" t="s">
        <v>721</v>
      </c>
      <c r="M18" s="302" t="s">
        <v>722</v>
      </c>
      <c r="N18" s="302" t="s">
        <v>721</v>
      </c>
      <c r="O18" s="302" t="s">
        <v>722</v>
      </c>
      <c r="P18" s="302" t="s">
        <v>723</v>
      </c>
      <c r="Q18" s="300"/>
    </row>
    <row r="19" spans="1:17" s="313" customFormat="1" ht="32.25" customHeight="1" thickTop="1" x14ac:dyDescent="0.25">
      <c r="A19" s="332" t="s">
        <v>734</v>
      </c>
      <c r="B19" s="333" t="s">
        <v>735</v>
      </c>
      <c r="C19" s="334">
        <v>37455</v>
      </c>
      <c r="D19" s="335">
        <v>3000000</v>
      </c>
      <c r="E19" s="335">
        <v>0</v>
      </c>
      <c r="F19" s="335">
        <f>1611271+100000+1288729</f>
        <v>3000000</v>
      </c>
      <c r="G19" s="336">
        <v>15</v>
      </c>
      <c r="H19" s="336">
        <v>24</v>
      </c>
      <c r="I19" s="334">
        <v>43039</v>
      </c>
      <c r="J19" s="337">
        <v>4.07E-2</v>
      </c>
      <c r="K19" s="335">
        <f>'[1]2016'!K19-'[1]2016'!L19-'[1]2016'!N19</f>
        <v>293074.90999999997</v>
      </c>
      <c r="L19" s="335">
        <v>145440.32999999999</v>
      </c>
      <c r="M19" s="335">
        <v>4423.1099999999997</v>
      </c>
      <c r="N19" s="335">
        <v>147634.57999999999</v>
      </c>
      <c r="O19" s="335">
        <v>2228.86</v>
      </c>
      <c r="P19" s="338">
        <f>SUM(L19:O19)</f>
        <v>299726.87999999995</v>
      </c>
      <c r="Q19" s="339" t="s">
        <v>736</v>
      </c>
    </row>
    <row r="20" spans="1:17" s="313" customFormat="1" ht="25.5" customHeight="1" x14ac:dyDescent="0.25">
      <c r="A20" s="314" t="s">
        <v>737</v>
      </c>
      <c r="B20" s="315" t="s">
        <v>738</v>
      </c>
      <c r="C20" s="316">
        <v>41891</v>
      </c>
      <c r="D20" s="317">
        <v>3116000</v>
      </c>
      <c r="E20" s="317"/>
      <c r="F20" s="317">
        <v>3116000</v>
      </c>
      <c r="G20" s="318">
        <v>15</v>
      </c>
      <c r="H20" s="318"/>
      <c r="I20" s="316">
        <v>47238</v>
      </c>
      <c r="J20" s="320">
        <v>1.5599999999999999E-2</v>
      </c>
      <c r="K20" s="317">
        <f>'[1]2016'!K20-'[1]2016'!N20</f>
        <v>3007430.57</v>
      </c>
      <c r="L20" s="317">
        <v>109416.27</v>
      </c>
      <c r="M20" s="317">
        <v>23457.96</v>
      </c>
      <c r="N20" s="317">
        <v>110269.72</v>
      </c>
      <c r="O20" s="317">
        <v>22604.51</v>
      </c>
      <c r="P20" s="321">
        <f>SUM(L20:O20)</f>
        <v>265748.46000000002</v>
      </c>
      <c r="Q20" s="312" t="s">
        <v>739</v>
      </c>
    </row>
    <row r="21" spans="1:17" s="313" customFormat="1" ht="25.5" customHeight="1" thickBot="1" x14ac:dyDescent="0.3">
      <c r="A21" s="340" t="s">
        <v>740</v>
      </c>
      <c r="B21" s="341" t="s">
        <v>738</v>
      </c>
      <c r="C21" s="342">
        <v>41991</v>
      </c>
      <c r="D21" s="343">
        <v>1676000</v>
      </c>
      <c r="E21" s="343"/>
      <c r="F21" s="343">
        <v>1676000</v>
      </c>
      <c r="G21" s="344">
        <v>10</v>
      </c>
      <c r="H21" s="344"/>
      <c r="I21" s="342">
        <v>46027</v>
      </c>
      <c r="J21" s="345">
        <v>3.5000000000000003E-2</v>
      </c>
      <c r="K21" s="343">
        <f>'[1]2016'!K21-'[1]2016'!N21</f>
        <v>1605287.51</v>
      </c>
      <c r="L21" s="343">
        <v>71949.960000000006</v>
      </c>
      <c r="M21" s="343">
        <v>28092</v>
      </c>
      <c r="N21" s="343">
        <v>73209.09</v>
      </c>
      <c r="O21" s="343">
        <v>26833.41</v>
      </c>
      <c r="P21" s="346">
        <f>SUM(L21:O21)</f>
        <v>200084.46</v>
      </c>
      <c r="Q21" s="312" t="s">
        <v>741</v>
      </c>
    </row>
    <row r="22" spans="1:17" ht="19.350000000000001" customHeight="1" thickTop="1" thickBot="1" x14ac:dyDescent="0.25">
      <c r="A22" s="347"/>
      <c r="B22" s="347"/>
      <c r="C22" s="347"/>
      <c r="D22" s="347"/>
      <c r="E22" s="347"/>
      <c r="F22" s="348"/>
      <c r="G22" s="570" t="s">
        <v>731</v>
      </c>
      <c r="H22" s="570"/>
      <c r="I22" s="570"/>
      <c r="J22" s="570"/>
      <c r="K22" s="330">
        <f t="shared" ref="K22:P22" si="2">SUM(K19:K21)</f>
        <v>4905792.99</v>
      </c>
      <c r="L22" s="330">
        <f t="shared" si="2"/>
        <v>326806.56</v>
      </c>
      <c r="M22" s="330">
        <f t="shared" si="2"/>
        <v>55973.07</v>
      </c>
      <c r="N22" s="330">
        <f t="shared" si="2"/>
        <v>331113.39</v>
      </c>
      <c r="O22" s="330">
        <f t="shared" si="2"/>
        <v>51666.78</v>
      </c>
      <c r="P22" s="330">
        <f t="shared" si="2"/>
        <v>765559.79999999993</v>
      </c>
    </row>
    <row r="23" spans="1:17" ht="19.350000000000001" customHeight="1" thickTop="1" thickBot="1" x14ac:dyDescent="0.25">
      <c r="A23" s="349"/>
      <c r="B23" s="350"/>
      <c r="C23" s="351"/>
      <c r="D23" s="351"/>
      <c r="E23" s="351"/>
      <c r="F23" s="351"/>
      <c r="G23" s="571" t="s">
        <v>732</v>
      </c>
      <c r="H23" s="571"/>
      <c r="I23" s="571"/>
      <c r="J23" s="571"/>
      <c r="K23" s="331">
        <f t="shared" ref="K23:P23" si="3">K22*119.33174</f>
        <v>585416813.57650256</v>
      </c>
      <c r="L23" s="331">
        <f t="shared" si="3"/>
        <v>38998395.448214397</v>
      </c>
      <c r="M23" s="331">
        <f t="shared" si="3"/>
        <v>6679363.8362417994</v>
      </c>
      <c r="N23" s="331">
        <f t="shared" si="3"/>
        <v>39512336.965998597</v>
      </c>
      <c r="O23" s="331">
        <f t="shared" si="3"/>
        <v>6165486.7575971996</v>
      </c>
      <c r="P23" s="331">
        <f t="shared" si="3"/>
        <v>91355583.008051991</v>
      </c>
    </row>
    <row r="24" spans="1:17" ht="13.5" thickTop="1" x14ac:dyDescent="0.2">
      <c r="A24" s="352"/>
    </row>
    <row r="26" spans="1:17" ht="13.5" x14ac:dyDescent="0.25">
      <c r="A26" s="352"/>
      <c r="L26" s="353" t="s">
        <v>742</v>
      </c>
      <c r="N26" s="353" t="s">
        <v>743</v>
      </c>
    </row>
    <row r="27" spans="1:17" x14ac:dyDescent="0.2">
      <c r="A27" s="352"/>
    </row>
    <row r="28" spans="1:17" ht="14.25" x14ac:dyDescent="0.2">
      <c r="A28" s="298" t="s">
        <v>744</v>
      </c>
      <c r="G28" s="572" t="s">
        <v>745</v>
      </c>
      <c r="H28" s="572"/>
      <c r="I28" s="572"/>
      <c r="J28" s="572"/>
      <c r="K28" s="572"/>
      <c r="L28" s="354">
        <f>L12+M12+L22+M22</f>
        <v>400583.59</v>
      </c>
      <c r="N28" s="355">
        <f>L28*119.33174</f>
        <v>47802336.8101466</v>
      </c>
    </row>
    <row r="29" spans="1:17" x14ac:dyDescent="0.2">
      <c r="B29" s="356" t="s">
        <v>746</v>
      </c>
      <c r="D29" s="354">
        <f>K22+K12</f>
        <v>5376073.0499999998</v>
      </c>
      <c r="E29" s="301" t="s">
        <v>747</v>
      </c>
      <c r="G29" s="572" t="s">
        <v>748</v>
      </c>
      <c r="H29" s="572"/>
      <c r="I29" s="572"/>
      <c r="J29" s="572"/>
      <c r="K29" s="572"/>
      <c r="L29" s="357">
        <f>N12+O12+N22+O22</f>
        <v>400547.02</v>
      </c>
      <c r="M29" s="352"/>
      <c r="N29" s="358">
        <f>L29*119.33174</f>
        <v>47797972.848414801</v>
      </c>
    </row>
    <row r="30" spans="1:17" x14ac:dyDescent="0.2">
      <c r="D30" s="355">
        <f>K13+K23</f>
        <v>641536151.42360699</v>
      </c>
      <c r="E30" s="301" t="s">
        <v>749</v>
      </c>
      <c r="G30" s="356"/>
      <c r="H30" s="356"/>
      <c r="I30" s="356"/>
      <c r="J30" s="356"/>
      <c r="K30" s="356"/>
    </row>
    <row r="31" spans="1:17" x14ac:dyDescent="0.2">
      <c r="G31" s="568" t="s">
        <v>750</v>
      </c>
      <c r="H31" s="568"/>
      <c r="I31" s="568"/>
      <c r="J31" s="568"/>
      <c r="K31" s="568"/>
      <c r="L31" s="354">
        <f>SUM(L28:L30)</f>
        <v>801130.6100000001</v>
      </c>
      <c r="N31" s="355">
        <f>SUM(N28:N30)</f>
        <v>95600309.658561409</v>
      </c>
    </row>
    <row r="36" spans="10:15" x14ac:dyDescent="0.2">
      <c r="L36" s="355"/>
      <c r="M36" s="355"/>
      <c r="N36" s="355"/>
    </row>
    <row r="39" spans="10:15" x14ac:dyDescent="0.2">
      <c r="J39" s="355"/>
      <c r="K39" s="355"/>
      <c r="L39" s="355"/>
      <c r="M39" s="355"/>
      <c r="N39" s="355"/>
      <c r="O39" s="355"/>
    </row>
    <row r="40" spans="10:15" x14ac:dyDescent="0.2">
      <c r="J40" s="355"/>
      <c r="K40" s="355"/>
      <c r="L40" s="355"/>
      <c r="M40" s="355"/>
      <c r="N40" s="355"/>
      <c r="O40" s="355"/>
    </row>
    <row r="41" spans="10:15" x14ac:dyDescent="0.2">
      <c r="J41" s="355"/>
      <c r="K41" s="355"/>
      <c r="L41" s="355"/>
      <c r="M41" s="355"/>
      <c r="N41" s="355"/>
      <c r="O41" s="355"/>
    </row>
    <row r="42" spans="10:15" x14ac:dyDescent="0.2">
      <c r="J42" s="355"/>
      <c r="K42" s="355"/>
      <c r="L42" s="355"/>
      <c r="M42" s="355"/>
      <c r="N42" s="355"/>
      <c r="O42" s="355"/>
    </row>
    <row r="43" spans="10:15" x14ac:dyDescent="0.2">
      <c r="J43" s="355"/>
      <c r="K43" s="355"/>
      <c r="L43" s="355"/>
      <c r="M43" s="355"/>
      <c r="N43" s="355"/>
      <c r="O43" s="355"/>
    </row>
    <row r="44" spans="10:15" x14ac:dyDescent="0.2">
      <c r="J44" s="355"/>
      <c r="K44" s="355"/>
      <c r="L44" s="355"/>
      <c r="M44" s="355"/>
      <c r="N44" s="355"/>
      <c r="O44" s="355"/>
    </row>
    <row r="45" spans="10:15" x14ac:dyDescent="0.2">
      <c r="J45" s="355"/>
      <c r="K45" s="355"/>
      <c r="L45" s="355"/>
      <c r="M45" s="355"/>
      <c r="N45" s="355"/>
      <c r="O45" s="355"/>
    </row>
    <row r="46" spans="10:15" x14ac:dyDescent="0.2">
      <c r="J46" s="355"/>
      <c r="K46" s="355"/>
      <c r="L46" s="355"/>
      <c r="M46" s="355"/>
      <c r="N46" s="355"/>
      <c r="O46" s="355"/>
    </row>
    <row r="47" spans="10:15" x14ac:dyDescent="0.2">
      <c r="J47" s="355"/>
      <c r="K47" s="355"/>
      <c r="L47" s="355"/>
      <c r="M47" s="355"/>
      <c r="N47" s="355"/>
      <c r="O47" s="355"/>
    </row>
    <row r="48" spans="10:15" x14ac:dyDescent="0.2">
      <c r="J48" s="355"/>
      <c r="K48" s="355"/>
      <c r="L48" s="355"/>
      <c r="M48" s="355"/>
      <c r="N48" s="355"/>
      <c r="O48" s="355"/>
    </row>
    <row r="49" spans="10:15" x14ac:dyDescent="0.2">
      <c r="J49" s="355"/>
      <c r="K49" s="355"/>
      <c r="L49" s="355"/>
      <c r="M49" s="355"/>
      <c r="N49" s="355"/>
      <c r="O49" s="355"/>
    </row>
    <row r="50" spans="10:15" x14ac:dyDescent="0.2">
      <c r="J50" s="355"/>
      <c r="K50" s="355"/>
      <c r="L50" s="355"/>
      <c r="M50" s="355"/>
      <c r="N50" s="355"/>
      <c r="O50" s="355"/>
    </row>
    <row r="51" spans="10:15" x14ac:dyDescent="0.2">
      <c r="J51" s="355"/>
      <c r="K51" s="355"/>
      <c r="L51" s="355"/>
      <c r="M51" s="355"/>
      <c r="N51" s="355"/>
      <c r="O51" s="355"/>
    </row>
    <row r="52" spans="10:15" x14ac:dyDescent="0.2">
      <c r="J52" s="355"/>
      <c r="K52" s="355"/>
      <c r="L52" s="355"/>
      <c r="M52" s="355"/>
      <c r="N52" s="355"/>
      <c r="O52" s="355"/>
    </row>
    <row r="53" spans="10:15" x14ac:dyDescent="0.2">
      <c r="J53" s="355"/>
      <c r="K53" s="355"/>
      <c r="L53" s="355"/>
      <c r="M53" s="355"/>
      <c r="N53" s="355"/>
      <c r="O53" s="355"/>
    </row>
    <row r="54" spans="10:15" x14ac:dyDescent="0.2">
      <c r="J54" s="355"/>
      <c r="K54" s="355"/>
      <c r="L54" s="355"/>
      <c r="M54" s="355"/>
      <c r="N54" s="355"/>
      <c r="O54" s="355"/>
    </row>
    <row r="55" spans="10:15" x14ac:dyDescent="0.2">
      <c r="J55" s="355"/>
      <c r="K55" s="355"/>
      <c r="L55" s="355"/>
      <c r="M55" s="355"/>
      <c r="N55" s="355"/>
      <c r="O55" s="355"/>
    </row>
    <row r="56" spans="10:15" x14ac:dyDescent="0.2">
      <c r="J56" s="355"/>
      <c r="K56" s="355"/>
      <c r="L56" s="355"/>
      <c r="M56" s="355"/>
      <c r="N56" s="355"/>
      <c r="O56" s="355"/>
    </row>
    <row r="57" spans="10:15" x14ac:dyDescent="0.2">
      <c r="J57" s="355"/>
      <c r="K57" s="355"/>
      <c r="L57" s="355"/>
      <c r="M57" s="355"/>
      <c r="N57" s="355"/>
      <c r="O57" s="355"/>
    </row>
    <row r="58" spans="10:15" x14ac:dyDescent="0.2">
      <c r="J58" s="355"/>
      <c r="K58" s="355"/>
      <c r="L58" s="355"/>
      <c r="M58" s="355"/>
      <c r="N58" s="355"/>
      <c r="O58" s="355"/>
    </row>
    <row r="59" spans="10:15" x14ac:dyDescent="0.2">
      <c r="J59" s="355"/>
      <c r="K59" s="355"/>
      <c r="L59" s="355"/>
      <c r="M59" s="355"/>
      <c r="N59" s="355"/>
      <c r="O59" s="355"/>
    </row>
    <row r="60" spans="10:15" x14ac:dyDescent="0.2">
      <c r="J60" s="355"/>
      <c r="K60" s="355"/>
      <c r="L60" s="355"/>
      <c r="M60" s="355"/>
      <c r="N60" s="355"/>
      <c r="O60" s="355"/>
    </row>
    <row r="61" spans="10:15" x14ac:dyDescent="0.2">
      <c r="J61" s="355"/>
      <c r="K61" s="355"/>
      <c r="L61" s="355"/>
      <c r="M61" s="355"/>
      <c r="N61" s="355"/>
      <c r="O61" s="355"/>
    </row>
    <row r="62" spans="10:15" x14ac:dyDescent="0.2">
      <c r="J62" s="355"/>
      <c r="K62" s="355"/>
      <c r="L62" s="355"/>
      <c r="M62" s="355"/>
      <c r="N62" s="355"/>
      <c r="O62" s="355"/>
    </row>
    <row r="63" spans="10:15" x14ac:dyDescent="0.2">
      <c r="J63" s="355"/>
      <c r="K63" s="355"/>
      <c r="L63" s="355"/>
      <c r="M63" s="355"/>
      <c r="N63" s="355"/>
      <c r="O63" s="355"/>
    </row>
    <row r="64" spans="10:15" x14ac:dyDescent="0.2">
      <c r="J64" s="355"/>
      <c r="K64" s="355"/>
      <c r="L64" s="355"/>
      <c r="M64" s="355"/>
      <c r="N64" s="355"/>
      <c r="O64" s="355"/>
    </row>
    <row r="65" spans="10:15" x14ac:dyDescent="0.2">
      <c r="J65" s="355"/>
      <c r="K65" s="355"/>
      <c r="L65" s="355"/>
      <c r="M65" s="355"/>
      <c r="N65" s="355"/>
      <c r="O65" s="355"/>
    </row>
    <row r="66" spans="10:15" x14ac:dyDescent="0.2">
      <c r="J66" s="355"/>
      <c r="K66" s="355"/>
      <c r="L66" s="355"/>
      <c r="M66" s="355"/>
      <c r="N66" s="355"/>
      <c r="O66" s="355"/>
    </row>
    <row r="67" spans="10:15" x14ac:dyDescent="0.2">
      <c r="J67" s="355"/>
      <c r="K67" s="355"/>
      <c r="L67" s="355"/>
      <c r="M67" s="355"/>
      <c r="N67" s="355"/>
      <c r="O67" s="355"/>
    </row>
    <row r="68" spans="10:15" x14ac:dyDescent="0.2">
      <c r="J68" s="355"/>
      <c r="K68" s="355"/>
      <c r="L68" s="355"/>
      <c r="M68" s="355"/>
      <c r="N68" s="355"/>
      <c r="O68" s="355"/>
    </row>
    <row r="69" spans="10:15" x14ac:dyDescent="0.2">
      <c r="J69" s="355"/>
      <c r="K69" s="355"/>
      <c r="L69" s="355"/>
      <c r="M69" s="355"/>
      <c r="N69" s="355"/>
      <c r="O69" s="355"/>
    </row>
    <row r="70" spans="10:15" x14ac:dyDescent="0.2">
      <c r="J70" s="355"/>
      <c r="K70" s="355"/>
      <c r="L70" s="355"/>
      <c r="M70" s="355"/>
      <c r="N70" s="355"/>
      <c r="O70" s="355"/>
    </row>
    <row r="71" spans="10:15" x14ac:dyDescent="0.2">
      <c r="J71" s="355"/>
      <c r="K71" s="355"/>
      <c r="L71" s="355"/>
      <c r="M71" s="355"/>
      <c r="N71" s="355"/>
      <c r="O71" s="355"/>
    </row>
    <row r="72" spans="10:15" x14ac:dyDescent="0.2">
      <c r="J72" s="355"/>
      <c r="K72" s="355"/>
      <c r="L72" s="355"/>
      <c r="M72" s="355"/>
      <c r="N72" s="355"/>
      <c r="O72" s="355"/>
    </row>
    <row r="73" spans="10:15" x14ac:dyDescent="0.2">
      <c r="J73" s="355"/>
      <c r="K73" s="355"/>
      <c r="L73" s="355"/>
      <c r="M73" s="355"/>
      <c r="N73" s="355"/>
      <c r="O73" s="355"/>
    </row>
    <row r="74" spans="10:15" x14ac:dyDescent="0.2">
      <c r="J74" s="355"/>
      <c r="K74" s="355"/>
      <c r="L74" s="355"/>
      <c r="M74" s="355"/>
      <c r="N74" s="355"/>
      <c r="O74" s="355"/>
    </row>
    <row r="75" spans="10:15" x14ac:dyDescent="0.2">
      <c r="J75" s="355"/>
      <c r="K75" s="355"/>
      <c r="L75" s="355"/>
      <c r="M75" s="355"/>
      <c r="N75" s="355"/>
      <c r="O75" s="355"/>
    </row>
    <row r="76" spans="10:15" x14ac:dyDescent="0.2">
      <c r="J76" s="355"/>
      <c r="K76" s="355"/>
      <c r="L76" s="355"/>
      <c r="M76" s="355"/>
      <c r="N76" s="355"/>
      <c r="O76" s="355"/>
    </row>
    <row r="77" spans="10:15" x14ac:dyDescent="0.2">
      <c r="J77" s="355"/>
      <c r="K77" s="355"/>
      <c r="L77" s="355"/>
      <c r="M77" s="355"/>
      <c r="N77" s="355"/>
      <c r="O77" s="355"/>
    </row>
    <row r="78" spans="10:15" x14ac:dyDescent="0.2">
      <c r="J78" s="355"/>
      <c r="K78" s="355"/>
      <c r="L78" s="355"/>
      <c r="M78" s="355"/>
      <c r="N78" s="355"/>
      <c r="O78" s="355"/>
    </row>
    <row r="79" spans="10:15" x14ac:dyDescent="0.2">
      <c r="J79" s="355"/>
      <c r="K79" s="355"/>
      <c r="L79" s="355"/>
      <c r="M79" s="355"/>
      <c r="N79" s="355"/>
      <c r="O79" s="355"/>
    </row>
    <row r="80" spans="10:15" x14ac:dyDescent="0.2">
      <c r="J80" s="355"/>
      <c r="K80" s="355"/>
      <c r="L80" s="355"/>
      <c r="M80" s="355"/>
      <c r="N80" s="355"/>
      <c r="O80" s="355"/>
    </row>
  </sheetData>
  <mergeCells count="20">
    <mergeCell ref="A1:P2"/>
    <mergeCell ref="A7:A8"/>
    <mergeCell ref="B7:B8"/>
    <mergeCell ref="E7:E8"/>
    <mergeCell ref="J7:J8"/>
    <mergeCell ref="L7:M7"/>
    <mergeCell ref="N7:O7"/>
    <mergeCell ref="G12:J12"/>
    <mergeCell ref="G13:J13"/>
    <mergeCell ref="A17:A18"/>
    <mergeCell ref="B17:B18"/>
    <mergeCell ref="E17:E18"/>
    <mergeCell ref="J17:J18"/>
    <mergeCell ref="G31:K31"/>
    <mergeCell ref="L17:M17"/>
    <mergeCell ref="N17:O17"/>
    <mergeCell ref="G22:J22"/>
    <mergeCell ref="G23:J23"/>
    <mergeCell ref="G28:K28"/>
    <mergeCell ref="G29:K29"/>
  </mergeCells>
  <pageMargins left="0.70866141732283472" right="0.70866141732283472" top="0.74803149606299213" bottom="0.74803149606299213" header="0.31496062992125984" footer="0.31496062992125984"/>
  <pageSetup paperSize="9" scale="67" firstPageNumber="49" fitToHeight="0" orientation="landscape" useFirstPageNumber="1" r:id="rId1"/>
  <headerFoot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A5" sqref="A5:O5"/>
    </sheetView>
  </sheetViews>
  <sheetFormatPr baseColWidth="10" defaultRowHeight="17.25" x14ac:dyDescent="0.4"/>
  <cols>
    <col min="1" max="3" width="11.42578125" style="264"/>
    <col min="4" max="10" width="7.140625" style="264" customWidth="1"/>
    <col min="11" max="11" width="7.5703125" style="264" customWidth="1"/>
    <col min="12" max="14" width="7.140625" style="264" customWidth="1"/>
    <col min="15" max="15" width="7.42578125" style="264" customWidth="1"/>
    <col min="16" max="259" width="11.42578125" style="264"/>
    <col min="260" max="266" width="7.140625" style="264" customWidth="1"/>
    <col min="267" max="267" width="7.5703125" style="264" customWidth="1"/>
    <col min="268" max="270" width="7.140625" style="264" customWidth="1"/>
    <col min="271" max="271" width="7.42578125" style="264" customWidth="1"/>
    <col min="272" max="515" width="11.42578125" style="264"/>
    <col min="516" max="522" width="7.140625" style="264" customWidth="1"/>
    <col min="523" max="523" width="7.5703125" style="264" customWidth="1"/>
    <col min="524" max="526" width="7.140625" style="264" customWidth="1"/>
    <col min="527" max="527" width="7.42578125" style="264" customWidth="1"/>
    <col min="528" max="771" width="11.42578125" style="264"/>
    <col min="772" max="778" width="7.140625" style="264" customWidth="1"/>
    <col min="779" max="779" width="7.5703125" style="264" customWidth="1"/>
    <col min="780" max="782" width="7.140625" style="264" customWidth="1"/>
    <col min="783" max="783" width="7.42578125" style="264" customWidth="1"/>
    <col min="784" max="1027" width="11.42578125" style="264"/>
    <col min="1028" max="1034" width="7.140625" style="264" customWidth="1"/>
    <col min="1035" max="1035" width="7.5703125" style="264" customWidth="1"/>
    <col min="1036" max="1038" width="7.140625" style="264" customWidth="1"/>
    <col min="1039" max="1039" width="7.42578125" style="264" customWidth="1"/>
    <col min="1040" max="1283" width="11.42578125" style="264"/>
    <col min="1284" max="1290" width="7.140625" style="264" customWidth="1"/>
    <col min="1291" max="1291" width="7.5703125" style="264" customWidth="1"/>
    <col min="1292" max="1294" width="7.140625" style="264" customWidth="1"/>
    <col min="1295" max="1295" width="7.42578125" style="264" customWidth="1"/>
    <col min="1296" max="1539" width="11.42578125" style="264"/>
    <col min="1540" max="1546" width="7.140625" style="264" customWidth="1"/>
    <col min="1547" max="1547" width="7.5703125" style="264" customWidth="1"/>
    <col min="1548" max="1550" width="7.140625" style="264" customWidth="1"/>
    <col min="1551" max="1551" width="7.42578125" style="264" customWidth="1"/>
    <col min="1552" max="1795" width="11.42578125" style="264"/>
    <col min="1796" max="1802" width="7.140625" style="264" customWidth="1"/>
    <col min="1803" max="1803" width="7.5703125" style="264" customWidth="1"/>
    <col min="1804" max="1806" width="7.140625" style="264" customWidth="1"/>
    <col min="1807" max="1807" width="7.42578125" style="264" customWidth="1"/>
    <col min="1808" max="2051" width="11.42578125" style="264"/>
    <col min="2052" max="2058" width="7.140625" style="264" customWidth="1"/>
    <col min="2059" max="2059" width="7.5703125" style="264" customWidth="1"/>
    <col min="2060" max="2062" width="7.140625" style="264" customWidth="1"/>
    <col min="2063" max="2063" width="7.42578125" style="264" customWidth="1"/>
    <col min="2064" max="2307" width="11.42578125" style="264"/>
    <col min="2308" max="2314" width="7.140625" style="264" customWidth="1"/>
    <col min="2315" max="2315" width="7.5703125" style="264" customWidth="1"/>
    <col min="2316" max="2318" width="7.140625" style="264" customWidth="1"/>
    <col min="2319" max="2319" width="7.42578125" style="264" customWidth="1"/>
    <col min="2320" max="2563" width="11.42578125" style="264"/>
    <col min="2564" max="2570" width="7.140625" style="264" customWidth="1"/>
    <col min="2571" max="2571" width="7.5703125" style="264" customWidth="1"/>
    <col min="2572" max="2574" width="7.140625" style="264" customWidth="1"/>
    <col min="2575" max="2575" width="7.42578125" style="264" customWidth="1"/>
    <col min="2576" max="2819" width="11.42578125" style="264"/>
    <col min="2820" max="2826" width="7.140625" style="264" customWidth="1"/>
    <col min="2827" max="2827" width="7.5703125" style="264" customWidth="1"/>
    <col min="2828" max="2830" width="7.140625" style="264" customWidth="1"/>
    <col min="2831" max="2831" width="7.42578125" style="264" customWidth="1"/>
    <col min="2832" max="3075" width="11.42578125" style="264"/>
    <col min="3076" max="3082" width="7.140625" style="264" customWidth="1"/>
    <col min="3083" max="3083" width="7.5703125" style="264" customWidth="1"/>
    <col min="3084" max="3086" width="7.140625" style="264" customWidth="1"/>
    <col min="3087" max="3087" width="7.42578125" style="264" customWidth="1"/>
    <col min="3088" max="3331" width="11.42578125" style="264"/>
    <col min="3332" max="3338" width="7.140625" style="264" customWidth="1"/>
    <col min="3339" max="3339" width="7.5703125" style="264" customWidth="1"/>
    <col min="3340" max="3342" width="7.140625" style="264" customWidth="1"/>
    <col min="3343" max="3343" width="7.42578125" style="264" customWidth="1"/>
    <col min="3344" max="3587" width="11.42578125" style="264"/>
    <col min="3588" max="3594" width="7.140625" style="264" customWidth="1"/>
    <col min="3595" max="3595" width="7.5703125" style="264" customWidth="1"/>
    <col min="3596" max="3598" width="7.140625" style="264" customWidth="1"/>
    <col min="3599" max="3599" width="7.42578125" style="264" customWidth="1"/>
    <col min="3600" max="3843" width="11.42578125" style="264"/>
    <col min="3844" max="3850" width="7.140625" style="264" customWidth="1"/>
    <col min="3851" max="3851" width="7.5703125" style="264" customWidth="1"/>
    <col min="3852" max="3854" width="7.140625" style="264" customWidth="1"/>
    <col min="3855" max="3855" width="7.42578125" style="264" customWidth="1"/>
    <col min="3856" max="4099" width="11.42578125" style="264"/>
    <col min="4100" max="4106" width="7.140625" style="264" customWidth="1"/>
    <col min="4107" max="4107" width="7.5703125" style="264" customWidth="1"/>
    <col min="4108" max="4110" width="7.140625" style="264" customWidth="1"/>
    <col min="4111" max="4111" width="7.42578125" style="264" customWidth="1"/>
    <col min="4112" max="4355" width="11.42578125" style="264"/>
    <col min="4356" max="4362" width="7.140625" style="264" customWidth="1"/>
    <col min="4363" max="4363" width="7.5703125" style="264" customWidth="1"/>
    <col min="4364" max="4366" width="7.140625" style="264" customWidth="1"/>
    <col min="4367" max="4367" width="7.42578125" style="264" customWidth="1"/>
    <col min="4368" max="4611" width="11.42578125" style="264"/>
    <col min="4612" max="4618" width="7.140625" style="264" customWidth="1"/>
    <col min="4619" max="4619" width="7.5703125" style="264" customWidth="1"/>
    <col min="4620" max="4622" width="7.140625" style="264" customWidth="1"/>
    <col min="4623" max="4623" width="7.42578125" style="264" customWidth="1"/>
    <col min="4624" max="4867" width="11.42578125" style="264"/>
    <col min="4868" max="4874" width="7.140625" style="264" customWidth="1"/>
    <col min="4875" max="4875" width="7.5703125" style="264" customWidth="1"/>
    <col min="4876" max="4878" width="7.140625" style="264" customWidth="1"/>
    <col min="4879" max="4879" width="7.42578125" style="264" customWidth="1"/>
    <col min="4880" max="5123" width="11.42578125" style="264"/>
    <col min="5124" max="5130" width="7.140625" style="264" customWidth="1"/>
    <col min="5131" max="5131" width="7.5703125" style="264" customWidth="1"/>
    <col min="5132" max="5134" width="7.140625" style="264" customWidth="1"/>
    <col min="5135" max="5135" width="7.42578125" style="264" customWidth="1"/>
    <col min="5136" max="5379" width="11.42578125" style="264"/>
    <col min="5380" max="5386" width="7.140625" style="264" customWidth="1"/>
    <col min="5387" max="5387" width="7.5703125" style="264" customWidth="1"/>
    <col min="5388" max="5390" width="7.140625" style="264" customWidth="1"/>
    <col min="5391" max="5391" width="7.42578125" style="264" customWidth="1"/>
    <col min="5392" max="5635" width="11.42578125" style="264"/>
    <col min="5636" max="5642" width="7.140625" style="264" customWidth="1"/>
    <col min="5643" max="5643" width="7.5703125" style="264" customWidth="1"/>
    <col min="5644" max="5646" width="7.140625" style="264" customWidth="1"/>
    <col min="5647" max="5647" width="7.42578125" style="264" customWidth="1"/>
    <col min="5648" max="5891" width="11.42578125" style="264"/>
    <col min="5892" max="5898" width="7.140625" style="264" customWidth="1"/>
    <col min="5899" max="5899" width="7.5703125" style="264" customWidth="1"/>
    <col min="5900" max="5902" width="7.140625" style="264" customWidth="1"/>
    <col min="5903" max="5903" width="7.42578125" style="264" customWidth="1"/>
    <col min="5904" max="6147" width="11.42578125" style="264"/>
    <col min="6148" max="6154" width="7.140625" style="264" customWidth="1"/>
    <col min="6155" max="6155" width="7.5703125" style="264" customWidth="1"/>
    <col min="6156" max="6158" width="7.140625" style="264" customWidth="1"/>
    <col min="6159" max="6159" width="7.42578125" style="264" customWidth="1"/>
    <col min="6160" max="6403" width="11.42578125" style="264"/>
    <col min="6404" max="6410" width="7.140625" style="264" customWidth="1"/>
    <col min="6411" max="6411" width="7.5703125" style="264" customWidth="1"/>
    <col min="6412" max="6414" width="7.140625" style="264" customWidth="1"/>
    <col min="6415" max="6415" width="7.42578125" style="264" customWidth="1"/>
    <col min="6416" max="6659" width="11.42578125" style="264"/>
    <col min="6660" max="6666" width="7.140625" style="264" customWidth="1"/>
    <col min="6667" max="6667" width="7.5703125" style="264" customWidth="1"/>
    <col min="6668" max="6670" width="7.140625" style="264" customWidth="1"/>
    <col min="6671" max="6671" width="7.42578125" style="264" customWidth="1"/>
    <col min="6672" max="6915" width="11.42578125" style="264"/>
    <col min="6916" max="6922" width="7.140625" style="264" customWidth="1"/>
    <col min="6923" max="6923" width="7.5703125" style="264" customWidth="1"/>
    <col min="6924" max="6926" width="7.140625" style="264" customWidth="1"/>
    <col min="6927" max="6927" width="7.42578125" style="264" customWidth="1"/>
    <col min="6928" max="7171" width="11.42578125" style="264"/>
    <col min="7172" max="7178" width="7.140625" style="264" customWidth="1"/>
    <col min="7179" max="7179" width="7.5703125" style="264" customWidth="1"/>
    <col min="7180" max="7182" width="7.140625" style="264" customWidth="1"/>
    <col min="7183" max="7183" width="7.42578125" style="264" customWidth="1"/>
    <col min="7184" max="7427" width="11.42578125" style="264"/>
    <col min="7428" max="7434" width="7.140625" style="264" customWidth="1"/>
    <col min="7435" max="7435" width="7.5703125" style="264" customWidth="1"/>
    <col min="7436" max="7438" width="7.140625" style="264" customWidth="1"/>
    <col min="7439" max="7439" width="7.42578125" style="264" customWidth="1"/>
    <col min="7440" max="7683" width="11.42578125" style="264"/>
    <col min="7684" max="7690" width="7.140625" style="264" customWidth="1"/>
    <col min="7691" max="7691" width="7.5703125" style="264" customWidth="1"/>
    <col min="7692" max="7694" width="7.140625" style="264" customWidth="1"/>
    <col min="7695" max="7695" width="7.42578125" style="264" customWidth="1"/>
    <col min="7696" max="7939" width="11.42578125" style="264"/>
    <col min="7940" max="7946" width="7.140625" style="264" customWidth="1"/>
    <col min="7947" max="7947" width="7.5703125" style="264" customWidth="1"/>
    <col min="7948" max="7950" width="7.140625" style="264" customWidth="1"/>
    <col min="7951" max="7951" width="7.42578125" style="264" customWidth="1"/>
    <col min="7952" max="8195" width="11.42578125" style="264"/>
    <col min="8196" max="8202" width="7.140625" style="264" customWidth="1"/>
    <col min="8203" max="8203" width="7.5703125" style="264" customWidth="1"/>
    <col min="8204" max="8206" width="7.140625" style="264" customWidth="1"/>
    <col min="8207" max="8207" width="7.42578125" style="264" customWidth="1"/>
    <col min="8208" max="8451" width="11.42578125" style="264"/>
    <col min="8452" max="8458" width="7.140625" style="264" customWidth="1"/>
    <col min="8459" max="8459" width="7.5703125" style="264" customWidth="1"/>
    <col min="8460" max="8462" width="7.140625" style="264" customWidth="1"/>
    <col min="8463" max="8463" width="7.42578125" style="264" customWidth="1"/>
    <col min="8464" max="8707" width="11.42578125" style="264"/>
    <col min="8708" max="8714" width="7.140625" style="264" customWidth="1"/>
    <col min="8715" max="8715" width="7.5703125" style="264" customWidth="1"/>
    <col min="8716" max="8718" width="7.140625" style="264" customWidth="1"/>
    <col min="8719" max="8719" width="7.42578125" style="264" customWidth="1"/>
    <col min="8720" max="8963" width="11.42578125" style="264"/>
    <col min="8964" max="8970" width="7.140625" style="264" customWidth="1"/>
    <col min="8971" max="8971" width="7.5703125" style="264" customWidth="1"/>
    <col min="8972" max="8974" width="7.140625" style="264" customWidth="1"/>
    <col min="8975" max="8975" width="7.42578125" style="264" customWidth="1"/>
    <col min="8976" max="9219" width="11.42578125" style="264"/>
    <col min="9220" max="9226" width="7.140625" style="264" customWidth="1"/>
    <col min="9227" max="9227" width="7.5703125" style="264" customWidth="1"/>
    <col min="9228" max="9230" width="7.140625" style="264" customWidth="1"/>
    <col min="9231" max="9231" width="7.42578125" style="264" customWidth="1"/>
    <col min="9232" max="9475" width="11.42578125" style="264"/>
    <col min="9476" max="9482" width="7.140625" style="264" customWidth="1"/>
    <col min="9483" max="9483" width="7.5703125" style="264" customWidth="1"/>
    <col min="9484" max="9486" width="7.140625" style="264" customWidth="1"/>
    <col min="9487" max="9487" width="7.42578125" style="264" customWidth="1"/>
    <col min="9488" max="9731" width="11.42578125" style="264"/>
    <col min="9732" max="9738" width="7.140625" style="264" customWidth="1"/>
    <col min="9739" max="9739" width="7.5703125" style="264" customWidth="1"/>
    <col min="9740" max="9742" width="7.140625" style="264" customWidth="1"/>
    <col min="9743" max="9743" width="7.42578125" style="264" customWidth="1"/>
    <col min="9744" max="9987" width="11.42578125" style="264"/>
    <col min="9988" max="9994" width="7.140625" style="264" customWidth="1"/>
    <col min="9995" max="9995" width="7.5703125" style="264" customWidth="1"/>
    <col min="9996" max="9998" width="7.140625" style="264" customWidth="1"/>
    <col min="9999" max="9999" width="7.42578125" style="264" customWidth="1"/>
    <col min="10000" max="10243" width="11.42578125" style="264"/>
    <col min="10244" max="10250" width="7.140625" style="264" customWidth="1"/>
    <col min="10251" max="10251" width="7.5703125" style="264" customWidth="1"/>
    <col min="10252" max="10254" width="7.140625" style="264" customWidth="1"/>
    <col min="10255" max="10255" width="7.42578125" style="264" customWidth="1"/>
    <col min="10256" max="10499" width="11.42578125" style="264"/>
    <col min="10500" max="10506" width="7.140625" style="264" customWidth="1"/>
    <col min="10507" max="10507" width="7.5703125" style="264" customWidth="1"/>
    <col min="10508" max="10510" width="7.140625" style="264" customWidth="1"/>
    <col min="10511" max="10511" width="7.42578125" style="264" customWidth="1"/>
    <col min="10512" max="10755" width="11.42578125" style="264"/>
    <col min="10756" max="10762" width="7.140625" style="264" customWidth="1"/>
    <col min="10763" max="10763" width="7.5703125" style="264" customWidth="1"/>
    <col min="10764" max="10766" width="7.140625" style="264" customWidth="1"/>
    <col min="10767" max="10767" width="7.42578125" style="264" customWidth="1"/>
    <col min="10768" max="11011" width="11.42578125" style="264"/>
    <col min="11012" max="11018" width="7.140625" style="264" customWidth="1"/>
    <col min="11019" max="11019" width="7.5703125" style="264" customWidth="1"/>
    <col min="11020" max="11022" width="7.140625" style="264" customWidth="1"/>
    <col min="11023" max="11023" width="7.42578125" style="264" customWidth="1"/>
    <col min="11024" max="11267" width="11.42578125" style="264"/>
    <col min="11268" max="11274" width="7.140625" style="264" customWidth="1"/>
    <col min="11275" max="11275" width="7.5703125" style="264" customWidth="1"/>
    <col min="11276" max="11278" width="7.140625" style="264" customWidth="1"/>
    <col min="11279" max="11279" width="7.42578125" style="264" customWidth="1"/>
    <col min="11280" max="11523" width="11.42578125" style="264"/>
    <col min="11524" max="11530" width="7.140625" style="264" customWidth="1"/>
    <col min="11531" max="11531" width="7.5703125" style="264" customWidth="1"/>
    <col min="11532" max="11534" width="7.140625" style="264" customWidth="1"/>
    <col min="11535" max="11535" width="7.42578125" style="264" customWidth="1"/>
    <col min="11536" max="11779" width="11.42578125" style="264"/>
    <col min="11780" max="11786" width="7.140625" style="264" customWidth="1"/>
    <col min="11787" max="11787" width="7.5703125" style="264" customWidth="1"/>
    <col min="11788" max="11790" width="7.140625" style="264" customWidth="1"/>
    <col min="11791" max="11791" width="7.42578125" style="264" customWidth="1"/>
    <col min="11792" max="12035" width="11.42578125" style="264"/>
    <col min="12036" max="12042" width="7.140625" style="264" customWidth="1"/>
    <col min="12043" max="12043" width="7.5703125" style="264" customWidth="1"/>
    <col min="12044" max="12046" width="7.140625" style="264" customWidth="1"/>
    <col min="12047" max="12047" width="7.42578125" style="264" customWidth="1"/>
    <col min="12048" max="12291" width="11.42578125" style="264"/>
    <col min="12292" max="12298" width="7.140625" style="264" customWidth="1"/>
    <col min="12299" max="12299" width="7.5703125" style="264" customWidth="1"/>
    <col min="12300" max="12302" width="7.140625" style="264" customWidth="1"/>
    <col min="12303" max="12303" width="7.42578125" style="264" customWidth="1"/>
    <col min="12304" max="12547" width="11.42578125" style="264"/>
    <col min="12548" max="12554" width="7.140625" style="264" customWidth="1"/>
    <col min="12555" max="12555" width="7.5703125" style="264" customWidth="1"/>
    <col min="12556" max="12558" width="7.140625" style="264" customWidth="1"/>
    <col min="12559" max="12559" width="7.42578125" style="264" customWidth="1"/>
    <col min="12560" max="12803" width="11.42578125" style="264"/>
    <col min="12804" max="12810" width="7.140625" style="264" customWidth="1"/>
    <col min="12811" max="12811" width="7.5703125" style="264" customWidth="1"/>
    <col min="12812" max="12814" width="7.140625" style="264" customWidth="1"/>
    <col min="12815" max="12815" width="7.42578125" style="264" customWidth="1"/>
    <col min="12816" max="13059" width="11.42578125" style="264"/>
    <col min="13060" max="13066" width="7.140625" style="264" customWidth="1"/>
    <col min="13067" max="13067" width="7.5703125" style="264" customWidth="1"/>
    <col min="13068" max="13070" width="7.140625" style="264" customWidth="1"/>
    <col min="13071" max="13071" width="7.42578125" style="264" customWidth="1"/>
    <col min="13072" max="13315" width="11.42578125" style="264"/>
    <col min="13316" max="13322" width="7.140625" style="264" customWidth="1"/>
    <col min="13323" max="13323" width="7.5703125" style="264" customWidth="1"/>
    <col min="13324" max="13326" width="7.140625" style="264" customWidth="1"/>
    <col min="13327" max="13327" width="7.42578125" style="264" customWidth="1"/>
    <col min="13328" max="13571" width="11.42578125" style="264"/>
    <col min="13572" max="13578" width="7.140625" style="264" customWidth="1"/>
    <col min="13579" max="13579" width="7.5703125" style="264" customWidth="1"/>
    <col min="13580" max="13582" width="7.140625" style="264" customWidth="1"/>
    <col min="13583" max="13583" width="7.42578125" style="264" customWidth="1"/>
    <col min="13584" max="13827" width="11.42578125" style="264"/>
    <col min="13828" max="13834" width="7.140625" style="264" customWidth="1"/>
    <col min="13835" max="13835" width="7.5703125" style="264" customWidth="1"/>
    <col min="13836" max="13838" width="7.140625" style="264" customWidth="1"/>
    <col min="13839" max="13839" width="7.42578125" style="264" customWidth="1"/>
    <col min="13840" max="14083" width="11.42578125" style="264"/>
    <col min="14084" max="14090" width="7.140625" style="264" customWidth="1"/>
    <col min="14091" max="14091" width="7.5703125" style="264" customWidth="1"/>
    <col min="14092" max="14094" width="7.140625" style="264" customWidth="1"/>
    <col min="14095" max="14095" width="7.42578125" style="264" customWidth="1"/>
    <col min="14096" max="14339" width="11.42578125" style="264"/>
    <col min="14340" max="14346" width="7.140625" style="264" customWidth="1"/>
    <col min="14347" max="14347" width="7.5703125" style="264" customWidth="1"/>
    <col min="14348" max="14350" width="7.140625" style="264" customWidth="1"/>
    <col min="14351" max="14351" width="7.42578125" style="264" customWidth="1"/>
    <col min="14352" max="14595" width="11.42578125" style="264"/>
    <col min="14596" max="14602" width="7.140625" style="264" customWidth="1"/>
    <col min="14603" max="14603" width="7.5703125" style="264" customWidth="1"/>
    <col min="14604" max="14606" width="7.140625" style="264" customWidth="1"/>
    <col min="14607" max="14607" width="7.42578125" style="264" customWidth="1"/>
    <col min="14608" max="14851" width="11.42578125" style="264"/>
    <col min="14852" max="14858" width="7.140625" style="264" customWidth="1"/>
    <col min="14859" max="14859" width="7.5703125" style="264" customWidth="1"/>
    <col min="14860" max="14862" width="7.140625" style="264" customWidth="1"/>
    <col min="14863" max="14863" width="7.42578125" style="264" customWidth="1"/>
    <col min="14864" max="15107" width="11.42578125" style="264"/>
    <col min="15108" max="15114" width="7.140625" style="264" customWidth="1"/>
    <col min="15115" max="15115" width="7.5703125" style="264" customWidth="1"/>
    <col min="15116" max="15118" width="7.140625" style="264" customWidth="1"/>
    <col min="15119" max="15119" width="7.42578125" style="264" customWidth="1"/>
    <col min="15120" max="15363" width="11.42578125" style="264"/>
    <col min="15364" max="15370" width="7.140625" style="264" customWidth="1"/>
    <col min="15371" max="15371" width="7.5703125" style="264" customWidth="1"/>
    <col min="15372" max="15374" width="7.140625" style="264" customWidth="1"/>
    <col min="15375" max="15375" width="7.42578125" style="264" customWidth="1"/>
    <col min="15376" max="15619" width="11.42578125" style="264"/>
    <col min="15620" max="15626" width="7.140625" style="264" customWidth="1"/>
    <col min="15627" max="15627" width="7.5703125" style="264" customWidth="1"/>
    <col min="15628" max="15630" width="7.140625" style="264" customWidth="1"/>
    <col min="15631" max="15631" width="7.42578125" style="264" customWidth="1"/>
    <col min="15632" max="15875" width="11.42578125" style="264"/>
    <col min="15876" max="15882" width="7.140625" style="264" customWidth="1"/>
    <col min="15883" max="15883" width="7.5703125" style="264" customWidth="1"/>
    <col min="15884" max="15886" width="7.140625" style="264" customWidth="1"/>
    <col min="15887" max="15887" width="7.42578125" style="264" customWidth="1"/>
    <col min="15888" max="16131" width="11.42578125" style="264"/>
    <col min="16132" max="16138" width="7.140625" style="264" customWidth="1"/>
    <col min="16139" max="16139" width="7.5703125" style="264" customWidth="1"/>
    <col min="16140" max="16142" width="7.140625" style="264" customWidth="1"/>
    <col min="16143" max="16143" width="7.42578125" style="264" customWidth="1"/>
    <col min="16144" max="16384" width="11.42578125" style="264"/>
  </cols>
  <sheetData>
    <row r="1" spans="1:15" x14ac:dyDescent="0.4">
      <c r="A1" s="605" t="s">
        <v>646</v>
      </c>
      <c r="B1" s="605"/>
      <c r="C1" s="605"/>
      <c r="F1" s="265"/>
      <c r="G1" s="265"/>
      <c r="H1" s="265"/>
      <c r="K1" s="605" t="s">
        <v>647</v>
      </c>
      <c r="L1" s="605"/>
      <c r="M1" s="605"/>
      <c r="N1" s="605"/>
      <c r="O1" s="605"/>
    </row>
    <row r="2" spans="1:15" x14ac:dyDescent="0.4">
      <c r="A2" s="605" t="s">
        <v>648</v>
      </c>
      <c r="B2" s="605"/>
      <c r="C2" s="605"/>
    </row>
    <row r="3" spans="1:15" x14ac:dyDescent="0.4">
      <c r="A3" s="605" t="s">
        <v>649</v>
      </c>
      <c r="B3" s="605"/>
      <c r="C3" s="605"/>
    </row>
    <row r="4" spans="1:15" x14ac:dyDescent="0.4">
      <c r="A4" s="605" t="s">
        <v>650</v>
      </c>
      <c r="B4" s="605"/>
      <c r="C4" s="605"/>
    </row>
    <row r="5" spans="1:15" ht="30" customHeight="1" x14ac:dyDescent="0.4">
      <c r="A5" s="606" t="s">
        <v>651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8"/>
    </row>
    <row r="6" spans="1:15" ht="10.5" customHeight="1" thickBot="1" x14ac:dyDescent="0.4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15" ht="18.75" thickTop="1" thickBot="1" x14ac:dyDescent="0.45">
      <c r="A7" s="603" t="s">
        <v>652</v>
      </c>
      <c r="B7" s="603"/>
      <c r="C7" s="603"/>
      <c r="D7" s="603" t="s">
        <v>653</v>
      </c>
      <c r="E7" s="603"/>
      <c r="F7" s="603"/>
      <c r="G7" s="603"/>
      <c r="H7" s="603"/>
      <c r="I7" s="603"/>
      <c r="J7" s="603" t="s">
        <v>654</v>
      </c>
      <c r="K7" s="603"/>
      <c r="L7" s="603"/>
      <c r="M7" s="603"/>
      <c r="N7" s="604" t="s">
        <v>0</v>
      </c>
      <c r="O7" s="604" t="s">
        <v>655</v>
      </c>
    </row>
    <row r="8" spans="1:15" ht="18.75" thickTop="1" thickBot="1" x14ac:dyDescent="0.45">
      <c r="A8" s="603"/>
      <c r="B8" s="603"/>
      <c r="C8" s="603"/>
      <c r="D8" s="267" t="s">
        <v>596</v>
      </c>
      <c r="E8" s="267" t="s">
        <v>438</v>
      </c>
      <c r="F8" s="267" t="s">
        <v>130</v>
      </c>
      <c r="G8" s="267" t="s">
        <v>46</v>
      </c>
      <c r="H8" s="267" t="s">
        <v>656</v>
      </c>
      <c r="I8" s="267" t="s">
        <v>657</v>
      </c>
      <c r="J8" s="267" t="s">
        <v>382</v>
      </c>
      <c r="K8" s="267" t="s">
        <v>315</v>
      </c>
      <c r="L8" s="267" t="s">
        <v>658</v>
      </c>
      <c r="M8" s="267" t="s">
        <v>659</v>
      </c>
      <c r="N8" s="604"/>
      <c r="O8" s="604"/>
    </row>
    <row r="9" spans="1:15" ht="18" thickTop="1" x14ac:dyDescent="0.4">
      <c r="A9" s="601" t="s">
        <v>306</v>
      </c>
      <c r="B9" s="602"/>
      <c r="C9" s="602"/>
      <c r="D9" s="268">
        <f>SUM(D10:D17)</f>
        <v>0</v>
      </c>
      <c r="E9" s="269">
        <f t="shared" ref="E9:N9" si="0">SUM(E10:E17)</f>
        <v>0</v>
      </c>
      <c r="F9" s="269">
        <f t="shared" si="0"/>
        <v>0</v>
      </c>
      <c r="G9" s="269">
        <f t="shared" si="0"/>
        <v>0</v>
      </c>
      <c r="H9" s="269">
        <f t="shared" si="0"/>
        <v>1</v>
      </c>
      <c r="I9" s="270">
        <f t="shared" si="0"/>
        <v>7</v>
      </c>
      <c r="J9" s="268">
        <f t="shared" si="0"/>
        <v>12</v>
      </c>
      <c r="K9" s="269">
        <v>10</v>
      </c>
      <c r="L9" s="269">
        <f t="shared" si="0"/>
        <v>15</v>
      </c>
      <c r="M9" s="271">
        <f t="shared" si="0"/>
        <v>10</v>
      </c>
      <c r="N9" s="272">
        <f t="shared" si="0"/>
        <v>55</v>
      </c>
      <c r="O9" s="272"/>
    </row>
    <row r="10" spans="1:15" x14ac:dyDescent="0.4">
      <c r="A10" s="587" t="s">
        <v>660</v>
      </c>
      <c r="B10" s="588"/>
      <c r="C10" s="588"/>
      <c r="D10" s="273"/>
      <c r="E10" s="274"/>
      <c r="F10" s="274"/>
      <c r="G10" s="274"/>
      <c r="H10" s="274">
        <v>1</v>
      </c>
      <c r="I10" s="275"/>
      <c r="J10" s="273">
        <v>2</v>
      </c>
      <c r="K10" s="274">
        <v>1</v>
      </c>
      <c r="L10" s="274">
        <v>2</v>
      </c>
      <c r="M10" s="276">
        <v>1</v>
      </c>
      <c r="N10" s="277">
        <v>7</v>
      </c>
      <c r="O10" s="277"/>
    </row>
    <row r="11" spans="1:15" x14ac:dyDescent="0.4">
      <c r="A11" s="587" t="s">
        <v>661</v>
      </c>
      <c r="B11" s="588"/>
      <c r="C11" s="588"/>
      <c r="D11" s="273"/>
      <c r="E11" s="274"/>
      <c r="F11" s="274"/>
      <c r="G11" s="274"/>
      <c r="H11" s="274"/>
      <c r="I11" s="275"/>
      <c r="J11" s="273">
        <v>4</v>
      </c>
      <c r="K11" s="274">
        <v>2</v>
      </c>
      <c r="L11" s="274">
        <v>3</v>
      </c>
      <c r="M11" s="276">
        <v>2</v>
      </c>
      <c r="N11" s="277">
        <v>11</v>
      </c>
      <c r="O11" s="277"/>
    </row>
    <row r="12" spans="1:15" x14ac:dyDescent="0.4">
      <c r="A12" s="587" t="s">
        <v>662</v>
      </c>
      <c r="B12" s="588"/>
      <c r="C12" s="588"/>
      <c r="D12" s="273"/>
      <c r="E12" s="274"/>
      <c r="F12" s="274"/>
      <c r="G12" s="274"/>
      <c r="H12" s="274"/>
      <c r="I12" s="275">
        <v>1</v>
      </c>
      <c r="J12" s="273"/>
      <c r="K12" s="274"/>
      <c r="L12" s="274"/>
      <c r="M12" s="276">
        <v>3</v>
      </c>
      <c r="N12" s="277">
        <v>4</v>
      </c>
      <c r="O12" s="277"/>
    </row>
    <row r="13" spans="1:15" x14ac:dyDescent="0.4">
      <c r="A13" s="587" t="s">
        <v>663</v>
      </c>
      <c r="B13" s="588"/>
      <c r="C13" s="588"/>
      <c r="D13" s="273"/>
      <c r="E13" s="274"/>
      <c r="F13" s="274"/>
      <c r="G13" s="274"/>
      <c r="H13" s="274"/>
      <c r="I13" s="275"/>
      <c r="J13" s="273">
        <v>3</v>
      </c>
      <c r="K13" s="278" t="s">
        <v>664</v>
      </c>
      <c r="L13" s="274">
        <v>5</v>
      </c>
      <c r="M13" s="276"/>
      <c r="N13" s="277">
        <v>12</v>
      </c>
      <c r="O13" s="277"/>
    </row>
    <row r="14" spans="1:15" x14ac:dyDescent="0.4">
      <c r="A14" s="587" t="s">
        <v>665</v>
      </c>
      <c r="B14" s="588"/>
      <c r="C14" s="588"/>
      <c r="D14" s="273"/>
      <c r="E14" s="274"/>
      <c r="F14" s="274"/>
      <c r="G14" s="274"/>
      <c r="H14" s="274"/>
      <c r="I14" s="275"/>
      <c r="J14" s="273">
        <v>1</v>
      </c>
      <c r="K14" s="274">
        <v>1</v>
      </c>
      <c r="L14" s="274"/>
      <c r="M14" s="276"/>
      <c r="N14" s="277">
        <v>2</v>
      </c>
      <c r="O14" s="277"/>
    </row>
    <row r="15" spans="1:15" x14ac:dyDescent="0.4">
      <c r="A15" s="587" t="s">
        <v>666</v>
      </c>
      <c r="B15" s="588"/>
      <c r="C15" s="588"/>
      <c r="D15" s="273"/>
      <c r="E15" s="274"/>
      <c r="F15" s="274"/>
      <c r="G15" s="274"/>
      <c r="H15" s="274"/>
      <c r="I15" s="275"/>
      <c r="J15" s="273"/>
      <c r="K15" s="274"/>
      <c r="L15" s="274">
        <v>3</v>
      </c>
      <c r="M15" s="276"/>
      <c r="N15" s="277">
        <v>3</v>
      </c>
      <c r="O15" s="277"/>
    </row>
    <row r="16" spans="1:15" x14ac:dyDescent="0.4">
      <c r="A16" s="587" t="s">
        <v>667</v>
      </c>
      <c r="B16" s="588"/>
      <c r="C16" s="588"/>
      <c r="D16" s="273"/>
      <c r="E16" s="274"/>
      <c r="F16" s="274"/>
      <c r="G16" s="274"/>
      <c r="H16" s="274"/>
      <c r="I16" s="275"/>
      <c r="J16" s="273"/>
      <c r="K16" s="274">
        <v>1</v>
      </c>
      <c r="L16" s="274">
        <v>2</v>
      </c>
      <c r="M16" s="276">
        <v>3</v>
      </c>
      <c r="N16" s="277">
        <v>6</v>
      </c>
      <c r="O16" s="277"/>
    </row>
    <row r="17" spans="1:15" x14ac:dyDescent="0.4">
      <c r="A17" s="587" t="s">
        <v>668</v>
      </c>
      <c r="B17" s="588"/>
      <c r="C17" s="588"/>
      <c r="D17" s="273"/>
      <c r="E17" s="274"/>
      <c r="F17" s="274"/>
      <c r="G17" s="274"/>
      <c r="H17" s="274"/>
      <c r="I17" s="275">
        <v>6</v>
      </c>
      <c r="J17" s="273">
        <v>2</v>
      </c>
      <c r="K17" s="274">
        <v>1</v>
      </c>
      <c r="L17" s="274"/>
      <c r="M17" s="276">
        <v>1</v>
      </c>
      <c r="N17" s="277">
        <v>10</v>
      </c>
      <c r="O17" s="277"/>
    </row>
    <row r="18" spans="1:15" x14ac:dyDescent="0.4">
      <c r="A18" s="587"/>
      <c r="B18" s="588"/>
      <c r="C18" s="588"/>
      <c r="D18" s="273"/>
      <c r="E18" s="274"/>
      <c r="F18" s="274"/>
      <c r="G18" s="274"/>
      <c r="H18" s="274"/>
      <c r="I18" s="275"/>
      <c r="J18" s="273"/>
      <c r="K18" s="274"/>
      <c r="L18" s="274"/>
      <c r="M18" s="276"/>
      <c r="N18" s="277"/>
      <c r="O18" s="277"/>
    </row>
    <row r="19" spans="1:15" x14ac:dyDescent="0.4">
      <c r="A19" s="601" t="s">
        <v>669</v>
      </c>
      <c r="B19" s="602"/>
      <c r="C19" s="602"/>
      <c r="D19" s="279">
        <v>0</v>
      </c>
      <c r="E19" s="280">
        <v>0</v>
      </c>
      <c r="F19" s="280">
        <v>0</v>
      </c>
      <c r="G19" s="280">
        <v>0</v>
      </c>
      <c r="H19" s="280">
        <v>0</v>
      </c>
      <c r="I19" s="281">
        <v>5</v>
      </c>
      <c r="J19" s="279">
        <v>2</v>
      </c>
      <c r="K19" s="280">
        <v>4</v>
      </c>
      <c r="L19" s="280">
        <v>2</v>
      </c>
      <c r="M19" s="282">
        <v>5</v>
      </c>
      <c r="N19" s="283">
        <f>SUM(D19:M19)</f>
        <v>18</v>
      </c>
      <c r="O19" s="283"/>
    </row>
    <row r="20" spans="1:15" x14ac:dyDescent="0.4">
      <c r="A20" s="587"/>
      <c r="B20" s="588"/>
      <c r="C20" s="588"/>
      <c r="D20" s="273"/>
      <c r="E20" s="274"/>
      <c r="F20" s="274"/>
      <c r="G20" s="274"/>
      <c r="H20" s="274"/>
      <c r="I20" s="275"/>
      <c r="J20" s="273"/>
      <c r="K20" s="274"/>
      <c r="L20" s="274"/>
      <c r="M20" s="276"/>
      <c r="N20" s="277"/>
      <c r="O20" s="277"/>
    </row>
    <row r="21" spans="1:15" x14ac:dyDescent="0.4">
      <c r="A21" s="601" t="s">
        <v>670</v>
      </c>
      <c r="B21" s="602"/>
      <c r="C21" s="602"/>
      <c r="D21" s="279">
        <f>SUM(D22:D28)</f>
        <v>0</v>
      </c>
      <c r="E21" s="280">
        <f t="shared" ref="E21:N21" si="1">SUM(E22:E28)</f>
        <v>0</v>
      </c>
      <c r="F21" s="280">
        <f t="shared" si="1"/>
        <v>3</v>
      </c>
      <c r="G21" s="280">
        <f t="shared" si="1"/>
        <v>2</v>
      </c>
      <c r="H21" s="280">
        <f t="shared" si="1"/>
        <v>0</v>
      </c>
      <c r="I21" s="281">
        <f t="shared" si="1"/>
        <v>0</v>
      </c>
      <c r="J21" s="279">
        <f t="shared" si="1"/>
        <v>5</v>
      </c>
      <c r="K21" s="280">
        <f t="shared" si="1"/>
        <v>3</v>
      </c>
      <c r="L21" s="280">
        <f t="shared" si="1"/>
        <v>6</v>
      </c>
      <c r="M21" s="282">
        <f t="shared" si="1"/>
        <v>8</v>
      </c>
      <c r="N21" s="283">
        <f t="shared" si="1"/>
        <v>27</v>
      </c>
      <c r="O21" s="283"/>
    </row>
    <row r="22" spans="1:15" x14ac:dyDescent="0.4">
      <c r="A22" s="587" t="s">
        <v>671</v>
      </c>
      <c r="B22" s="588"/>
      <c r="C22" s="588"/>
      <c r="D22" s="273"/>
      <c r="E22" s="274"/>
      <c r="F22" s="274">
        <v>1</v>
      </c>
      <c r="G22" s="274"/>
      <c r="H22" s="274"/>
      <c r="I22" s="275"/>
      <c r="J22" s="273"/>
      <c r="K22" s="274"/>
      <c r="L22" s="274"/>
      <c r="M22" s="276">
        <v>1</v>
      </c>
      <c r="N22" s="277">
        <f>SUM(D22:M22)</f>
        <v>2</v>
      </c>
      <c r="O22" s="277"/>
    </row>
    <row r="23" spans="1:15" x14ac:dyDescent="0.4">
      <c r="A23" s="587" t="s">
        <v>672</v>
      </c>
      <c r="B23" s="588"/>
      <c r="C23" s="588"/>
      <c r="D23" s="273"/>
      <c r="E23" s="274"/>
      <c r="F23" s="274"/>
      <c r="G23" s="274"/>
      <c r="H23" s="274"/>
      <c r="I23" s="275"/>
      <c r="J23" s="273">
        <v>1</v>
      </c>
      <c r="K23" s="274"/>
      <c r="L23" s="274">
        <v>3</v>
      </c>
      <c r="M23" s="276"/>
      <c r="N23" s="277">
        <v>4</v>
      </c>
      <c r="O23" s="277"/>
    </row>
    <row r="24" spans="1:15" x14ac:dyDescent="0.4">
      <c r="A24" s="587" t="s">
        <v>673</v>
      </c>
      <c r="B24" s="588"/>
      <c r="C24" s="588"/>
      <c r="D24" s="273"/>
      <c r="E24" s="274"/>
      <c r="F24" s="274">
        <v>2</v>
      </c>
      <c r="G24" s="274">
        <v>2</v>
      </c>
      <c r="H24" s="274"/>
      <c r="I24" s="275"/>
      <c r="J24" s="273">
        <v>2</v>
      </c>
      <c r="K24" s="274"/>
      <c r="L24" s="274"/>
      <c r="M24" s="276"/>
      <c r="N24" s="277">
        <v>6</v>
      </c>
      <c r="O24" s="277"/>
    </row>
    <row r="25" spans="1:15" x14ac:dyDescent="0.4">
      <c r="A25" s="587" t="s">
        <v>674</v>
      </c>
      <c r="B25" s="588"/>
      <c r="C25" s="588"/>
      <c r="D25" s="273"/>
      <c r="E25" s="274"/>
      <c r="F25" s="274"/>
      <c r="G25" s="274"/>
      <c r="H25" s="274"/>
      <c r="I25" s="275"/>
      <c r="J25" s="273">
        <v>1</v>
      </c>
      <c r="K25" s="274">
        <v>1</v>
      </c>
      <c r="L25" s="274"/>
      <c r="M25" s="276">
        <v>2</v>
      </c>
      <c r="N25" s="277">
        <v>4</v>
      </c>
      <c r="O25" s="277"/>
    </row>
    <row r="26" spans="1:15" x14ac:dyDescent="0.4">
      <c r="A26" s="587" t="s">
        <v>675</v>
      </c>
      <c r="B26" s="588"/>
      <c r="C26" s="588"/>
      <c r="D26" s="273"/>
      <c r="E26" s="274"/>
      <c r="F26" s="274"/>
      <c r="G26" s="274"/>
      <c r="H26" s="274"/>
      <c r="I26" s="275"/>
      <c r="J26" s="273">
        <v>1</v>
      </c>
      <c r="K26" s="274"/>
      <c r="L26" s="274">
        <v>1</v>
      </c>
      <c r="M26" s="284">
        <v>3</v>
      </c>
      <c r="N26" s="277">
        <v>5</v>
      </c>
      <c r="O26" s="277"/>
    </row>
    <row r="27" spans="1:15" x14ac:dyDescent="0.4">
      <c r="A27" s="587" t="s">
        <v>676</v>
      </c>
      <c r="B27" s="588"/>
      <c r="C27" s="588"/>
      <c r="D27" s="273"/>
      <c r="E27" s="274"/>
      <c r="F27" s="274"/>
      <c r="G27" s="274"/>
      <c r="H27" s="274"/>
      <c r="I27" s="275"/>
      <c r="J27" s="273"/>
      <c r="K27" s="274">
        <v>1</v>
      </c>
      <c r="L27" s="274">
        <v>1</v>
      </c>
      <c r="M27" s="276">
        <v>1</v>
      </c>
      <c r="N27" s="277">
        <v>3</v>
      </c>
      <c r="O27" s="277"/>
    </row>
    <row r="28" spans="1:15" x14ac:dyDescent="0.4">
      <c r="A28" s="587" t="s">
        <v>677</v>
      </c>
      <c r="B28" s="588"/>
      <c r="C28" s="588"/>
      <c r="D28" s="273"/>
      <c r="E28" s="274"/>
      <c r="F28" s="274"/>
      <c r="G28" s="274"/>
      <c r="H28" s="274"/>
      <c r="I28" s="275"/>
      <c r="J28" s="273"/>
      <c r="K28" s="274">
        <v>1</v>
      </c>
      <c r="L28" s="274">
        <v>1</v>
      </c>
      <c r="M28" s="276">
        <v>1</v>
      </c>
      <c r="N28" s="277">
        <v>3</v>
      </c>
      <c r="O28" s="277"/>
    </row>
    <row r="29" spans="1:15" x14ac:dyDescent="0.4">
      <c r="A29" s="587"/>
      <c r="B29" s="588"/>
      <c r="C29" s="588"/>
      <c r="D29" s="273"/>
      <c r="E29" s="274"/>
      <c r="F29" s="274"/>
      <c r="G29" s="274"/>
      <c r="H29" s="274"/>
      <c r="I29" s="275"/>
      <c r="J29" s="273"/>
      <c r="K29" s="274"/>
      <c r="L29" s="274"/>
      <c r="M29" s="276"/>
      <c r="N29" s="277"/>
      <c r="O29" s="277"/>
    </row>
    <row r="30" spans="1:15" s="285" customFormat="1" ht="16.5" x14ac:dyDescent="0.35">
      <c r="A30" s="601" t="s">
        <v>678</v>
      </c>
      <c r="B30" s="602"/>
      <c r="C30" s="602"/>
      <c r="D30" s="279">
        <v>0</v>
      </c>
      <c r="E30" s="280">
        <v>0</v>
      </c>
      <c r="F30" s="280">
        <v>0</v>
      </c>
      <c r="G30" s="280">
        <v>0</v>
      </c>
      <c r="H30" s="280">
        <v>0</v>
      </c>
      <c r="I30" s="281">
        <v>1</v>
      </c>
      <c r="J30" s="279">
        <v>4</v>
      </c>
      <c r="K30" s="280">
        <v>0</v>
      </c>
      <c r="L30" s="280">
        <v>1</v>
      </c>
      <c r="M30" s="282">
        <v>2</v>
      </c>
      <c r="N30" s="283">
        <v>8</v>
      </c>
      <c r="O30" s="283"/>
    </row>
    <row r="31" spans="1:15" x14ac:dyDescent="0.4">
      <c r="A31" s="587"/>
      <c r="B31" s="588"/>
      <c r="C31" s="588"/>
      <c r="D31" s="273"/>
      <c r="E31" s="274"/>
      <c r="F31" s="274"/>
      <c r="G31" s="274"/>
      <c r="H31" s="274"/>
      <c r="I31" s="275"/>
      <c r="J31" s="273"/>
      <c r="K31" s="274"/>
      <c r="L31" s="274"/>
      <c r="M31" s="276"/>
      <c r="N31" s="277"/>
      <c r="O31" s="277"/>
    </row>
    <row r="32" spans="1:15" s="285" customFormat="1" ht="16.5" x14ac:dyDescent="0.35">
      <c r="A32" s="601" t="s">
        <v>679</v>
      </c>
      <c r="B32" s="602"/>
      <c r="C32" s="602"/>
      <c r="D32" s="279">
        <f>SUM(D33:D34)</f>
        <v>0</v>
      </c>
      <c r="E32" s="280">
        <f t="shared" ref="E32:N32" si="2">SUM(E33:E34)</f>
        <v>0</v>
      </c>
      <c r="F32" s="280">
        <f t="shared" si="2"/>
        <v>0</v>
      </c>
      <c r="G32" s="280">
        <f t="shared" si="2"/>
        <v>1</v>
      </c>
      <c r="H32" s="280">
        <f t="shared" si="2"/>
        <v>1</v>
      </c>
      <c r="I32" s="281">
        <f t="shared" si="2"/>
        <v>5</v>
      </c>
      <c r="J32" s="279">
        <f t="shared" si="2"/>
        <v>3</v>
      </c>
      <c r="K32" s="280">
        <f t="shared" si="2"/>
        <v>0</v>
      </c>
      <c r="L32" s="280">
        <f t="shared" si="2"/>
        <v>2</v>
      </c>
      <c r="M32" s="282">
        <f t="shared" si="2"/>
        <v>4</v>
      </c>
      <c r="N32" s="283">
        <f t="shared" si="2"/>
        <v>16</v>
      </c>
      <c r="O32" s="283"/>
    </row>
    <row r="33" spans="1:15" x14ac:dyDescent="0.4">
      <c r="A33" s="587" t="s">
        <v>680</v>
      </c>
      <c r="B33" s="588"/>
      <c r="C33" s="588"/>
      <c r="D33" s="273"/>
      <c r="E33" s="274"/>
      <c r="F33" s="274"/>
      <c r="G33" s="274">
        <v>1</v>
      </c>
      <c r="H33" s="274">
        <v>1</v>
      </c>
      <c r="I33" s="275">
        <v>2</v>
      </c>
      <c r="J33" s="273">
        <v>2</v>
      </c>
      <c r="K33" s="274"/>
      <c r="L33" s="274">
        <v>2</v>
      </c>
      <c r="M33" s="276">
        <v>3</v>
      </c>
      <c r="N33" s="277">
        <v>11</v>
      </c>
      <c r="O33" s="277"/>
    </row>
    <row r="34" spans="1:15" x14ac:dyDescent="0.4">
      <c r="A34" s="587" t="s">
        <v>681</v>
      </c>
      <c r="B34" s="588"/>
      <c r="C34" s="588"/>
      <c r="D34" s="273"/>
      <c r="E34" s="274"/>
      <c r="F34" s="274"/>
      <c r="G34" s="274"/>
      <c r="H34" s="274"/>
      <c r="I34" s="275">
        <v>3</v>
      </c>
      <c r="J34" s="273">
        <v>1</v>
      </c>
      <c r="K34" s="274"/>
      <c r="L34" s="274"/>
      <c r="M34" s="276">
        <v>1</v>
      </c>
      <c r="N34" s="277">
        <v>5</v>
      </c>
      <c r="O34" s="277"/>
    </row>
    <row r="35" spans="1:15" x14ac:dyDescent="0.4">
      <c r="A35" s="587"/>
      <c r="B35" s="588"/>
      <c r="C35" s="588"/>
      <c r="D35" s="273"/>
      <c r="E35" s="274"/>
      <c r="F35" s="274"/>
      <c r="G35" s="274"/>
      <c r="H35" s="274"/>
      <c r="I35" s="275"/>
      <c r="J35" s="273"/>
      <c r="K35" s="274"/>
      <c r="L35" s="274"/>
      <c r="M35" s="276"/>
      <c r="N35" s="277"/>
      <c r="O35" s="277"/>
    </row>
    <row r="36" spans="1:15" x14ac:dyDescent="0.4">
      <c r="A36" s="601" t="s">
        <v>682</v>
      </c>
      <c r="B36" s="602"/>
      <c r="C36" s="602"/>
      <c r="D36" s="279">
        <f>SUM(D37:D38)</f>
        <v>0</v>
      </c>
      <c r="E36" s="280">
        <f t="shared" ref="E36:N36" si="3">SUM(E37:E38)</f>
        <v>0</v>
      </c>
      <c r="F36" s="280">
        <f t="shared" si="3"/>
        <v>3</v>
      </c>
      <c r="G36" s="280">
        <f t="shared" si="3"/>
        <v>1</v>
      </c>
      <c r="H36" s="280">
        <f t="shared" si="3"/>
        <v>1</v>
      </c>
      <c r="I36" s="281">
        <f t="shared" si="3"/>
        <v>4</v>
      </c>
      <c r="J36" s="279">
        <f t="shared" si="3"/>
        <v>7</v>
      </c>
      <c r="K36" s="280">
        <f t="shared" si="3"/>
        <v>1</v>
      </c>
      <c r="L36" s="280">
        <f t="shared" si="3"/>
        <v>5</v>
      </c>
      <c r="M36" s="282">
        <f t="shared" si="3"/>
        <v>2</v>
      </c>
      <c r="N36" s="283">
        <f t="shared" si="3"/>
        <v>24</v>
      </c>
      <c r="O36" s="283"/>
    </row>
    <row r="37" spans="1:15" x14ac:dyDescent="0.4">
      <c r="A37" s="587" t="s">
        <v>683</v>
      </c>
      <c r="B37" s="588"/>
      <c r="C37" s="588"/>
      <c r="D37" s="273"/>
      <c r="E37" s="274"/>
      <c r="F37" s="274">
        <v>1</v>
      </c>
      <c r="G37" s="274">
        <v>1</v>
      </c>
      <c r="H37" s="274">
        <v>1</v>
      </c>
      <c r="I37" s="275">
        <v>3</v>
      </c>
      <c r="J37" s="273">
        <v>4</v>
      </c>
      <c r="K37" s="274">
        <v>1</v>
      </c>
      <c r="L37" s="274">
        <v>5</v>
      </c>
      <c r="M37" s="276">
        <v>1</v>
      </c>
      <c r="N37" s="277">
        <v>17</v>
      </c>
      <c r="O37" s="277"/>
    </row>
    <row r="38" spans="1:15" x14ac:dyDescent="0.4">
      <c r="A38" s="587" t="s">
        <v>684</v>
      </c>
      <c r="B38" s="588"/>
      <c r="C38" s="588"/>
      <c r="D38" s="273"/>
      <c r="E38" s="274"/>
      <c r="F38" s="274">
        <v>2</v>
      </c>
      <c r="G38" s="274"/>
      <c r="H38" s="274"/>
      <c r="I38" s="275">
        <v>1</v>
      </c>
      <c r="J38" s="273">
        <v>3</v>
      </c>
      <c r="K38" s="274"/>
      <c r="L38" s="274"/>
      <c r="M38" s="276">
        <v>1</v>
      </c>
      <c r="N38" s="277">
        <v>7</v>
      </c>
      <c r="O38" s="277"/>
    </row>
    <row r="39" spans="1:15" x14ac:dyDescent="0.4">
      <c r="A39" s="587"/>
      <c r="B39" s="588"/>
      <c r="C39" s="588"/>
      <c r="D39" s="273"/>
      <c r="E39" s="274"/>
      <c r="F39" s="274"/>
      <c r="G39" s="274"/>
      <c r="H39" s="274"/>
      <c r="I39" s="275"/>
      <c r="J39" s="273"/>
      <c r="K39" s="274"/>
      <c r="L39" s="274"/>
      <c r="M39" s="276"/>
      <c r="N39" s="277"/>
      <c r="O39" s="277"/>
    </row>
    <row r="40" spans="1:15" s="285" customFormat="1" ht="16.5" x14ac:dyDescent="0.35">
      <c r="A40" s="601" t="s">
        <v>685</v>
      </c>
      <c r="B40" s="602"/>
      <c r="C40" s="602"/>
      <c r="D40" s="279">
        <v>0</v>
      </c>
      <c r="E40" s="280">
        <v>0</v>
      </c>
      <c r="F40" s="280">
        <v>0</v>
      </c>
      <c r="G40" s="280">
        <v>0</v>
      </c>
      <c r="H40" s="280">
        <v>0</v>
      </c>
      <c r="I40" s="281">
        <v>2</v>
      </c>
      <c r="J40" s="279">
        <v>6</v>
      </c>
      <c r="K40" s="280">
        <v>2</v>
      </c>
      <c r="L40" s="280">
        <v>3</v>
      </c>
      <c r="M40" s="282">
        <v>3</v>
      </c>
      <c r="N40" s="283">
        <v>16</v>
      </c>
      <c r="O40" s="283"/>
    </row>
    <row r="41" spans="1:15" x14ac:dyDescent="0.4">
      <c r="A41" s="587"/>
      <c r="B41" s="588"/>
      <c r="C41" s="588"/>
      <c r="D41" s="273"/>
      <c r="E41" s="274"/>
      <c r="F41" s="274"/>
      <c r="G41" s="274"/>
      <c r="H41" s="274"/>
      <c r="I41" s="275"/>
      <c r="J41" s="273"/>
      <c r="K41" s="274"/>
      <c r="L41" s="274"/>
      <c r="M41" s="276"/>
      <c r="N41" s="277"/>
      <c r="O41" s="277"/>
    </row>
    <row r="42" spans="1:15" s="285" customFormat="1" ht="16.5" x14ac:dyDescent="0.35">
      <c r="A42" s="601" t="s">
        <v>686</v>
      </c>
      <c r="B42" s="602"/>
      <c r="C42" s="602"/>
      <c r="D42" s="279">
        <v>0</v>
      </c>
      <c r="E42" s="280">
        <v>0</v>
      </c>
      <c r="F42" s="280">
        <v>0</v>
      </c>
      <c r="G42" s="280">
        <v>12</v>
      </c>
      <c r="H42" s="280">
        <v>0</v>
      </c>
      <c r="I42" s="281">
        <v>2</v>
      </c>
      <c r="J42" s="279">
        <v>5</v>
      </c>
      <c r="K42" s="280">
        <v>1</v>
      </c>
      <c r="L42" s="280">
        <v>1</v>
      </c>
      <c r="M42" s="282">
        <v>4</v>
      </c>
      <c r="N42" s="283">
        <f>SUM(D42:M42)</f>
        <v>25</v>
      </c>
      <c r="O42" s="283"/>
    </row>
    <row r="43" spans="1:15" x14ac:dyDescent="0.4">
      <c r="A43" s="587"/>
      <c r="B43" s="588"/>
      <c r="C43" s="588"/>
      <c r="D43" s="273"/>
      <c r="E43" s="274"/>
      <c r="F43" s="274"/>
      <c r="G43" s="274"/>
      <c r="H43" s="274"/>
      <c r="I43" s="275"/>
      <c r="J43" s="273"/>
      <c r="K43" s="274"/>
      <c r="L43" s="274"/>
      <c r="M43" s="276"/>
      <c r="N43" s="277"/>
      <c r="O43" s="277"/>
    </row>
    <row r="44" spans="1:15" x14ac:dyDescent="0.4">
      <c r="A44" s="601" t="s">
        <v>687</v>
      </c>
      <c r="B44" s="602"/>
      <c r="C44" s="602"/>
      <c r="D44" s="279">
        <v>0</v>
      </c>
      <c r="E44" s="280">
        <v>0</v>
      </c>
      <c r="F44" s="280">
        <v>7</v>
      </c>
      <c r="G44" s="280">
        <v>10</v>
      </c>
      <c r="H44" s="280">
        <v>10</v>
      </c>
      <c r="I44" s="281">
        <v>24</v>
      </c>
      <c r="J44" s="279">
        <v>22</v>
      </c>
      <c r="K44" s="280">
        <v>19</v>
      </c>
      <c r="L44" s="280">
        <v>11</v>
      </c>
      <c r="M44" s="282">
        <v>3</v>
      </c>
      <c r="N44" s="283">
        <v>106</v>
      </c>
      <c r="O44" s="283"/>
    </row>
    <row r="45" spans="1:15" x14ac:dyDescent="0.4">
      <c r="A45" s="587" t="s">
        <v>688</v>
      </c>
      <c r="B45" s="588"/>
      <c r="C45" s="588"/>
      <c r="D45" s="273"/>
      <c r="E45" s="274"/>
      <c r="F45" s="274"/>
      <c r="G45" s="274"/>
      <c r="H45" s="274">
        <v>3</v>
      </c>
      <c r="I45" s="275">
        <v>17</v>
      </c>
      <c r="J45" s="273">
        <v>13</v>
      </c>
      <c r="K45" s="274">
        <v>13</v>
      </c>
      <c r="L45" s="274">
        <v>10</v>
      </c>
      <c r="M45" s="276">
        <v>1</v>
      </c>
      <c r="N45" s="277">
        <v>57</v>
      </c>
      <c r="O45" s="277"/>
    </row>
    <row r="46" spans="1:15" x14ac:dyDescent="0.4">
      <c r="A46" s="587" t="s">
        <v>689</v>
      </c>
      <c r="B46" s="588"/>
      <c r="C46" s="588"/>
      <c r="D46" s="273"/>
      <c r="E46" s="274"/>
      <c r="F46" s="274">
        <v>7</v>
      </c>
      <c r="G46" s="274">
        <v>5</v>
      </c>
      <c r="H46" s="274">
        <v>2</v>
      </c>
      <c r="I46" s="275">
        <v>7</v>
      </c>
      <c r="J46" s="273">
        <v>10</v>
      </c>
      <c r="K46" s="274">
        <v>3</v>
      </c>
      <c r="L46" s="274">
        <v>5</v>
      </c>
      <c r="M46" s="276"/>
      <c r="N46" s="277">
        <v>39</v>
      </c>
      <c r="O46" s="277"/>
    </row>
    <row r="47" spans="1:15" x14ac:dyDescent="0.4">
      <c r="A47" s="587" t="s">
        <v>690</v>
      </c>
      <c r="B47" s="588"/>
      <c r="C47" s="588"/>
      <c r="D47" s="273"/>
      <c r="E47" s="274"/>
      <c r="F47" s="274"/>
      <c r="G47" s="274">
        <v>2</v>
      </c>
      <c r="H47" s="274"/>
      <c r="I47" s="275">
        <v>2</v>
      </c>
      <c r="J47" s="273">
        <v>1</v>
      </c>
      <c r="K47" s="274">
        <v>3</v>
      </c>
      <c r="L47" s="274"/>
      <c r="M47" s="276">
        <v>2</v>
      </c>
      <c r="N47" s="277">
        <v>10</v>
      </c>
      <c r="O47" s="277"/>
    </row>
    <row r="48" spans="1:15" x14ac:dyDescent="0.4">
      <c r="A48" s="587"/>
      <c r="B48" s="588"/>
      <c r="C48" s="588"/>
      <c r="D48" s="273"/>
      <c r="E48" s="274"/>
      <c r="F48" s="274"/>
      <c r="G48" s="274"/>
      <c r="H48" s="274"/>
      <c r="I48" s="275"/>
      <c r="J48" s="273"/>
      <c r="K48" s="274"/>
      <c r="L48" s="274"/>
      <c r="M48" s="276"/>
      <c r="N48" s="277"/>
      <c r="O48" s="277"/>
    </row>
    <row r="49" spans="1:15" x14ac:dyDescent="0.4">
      <c r="A49" s="601" t="s">
        <v>691</v>
      </c>
      <c r="B49" s="602"/>
      <c r="C49" s="602"/>
      <c r="D49" s="279">
        <v>0</v>
      </c>
      <c r="E49" s="280">
        <v>0</v>
      </c>
      <c r="F49" s="280">
        <v>1</v>
      </c>
      <c r="G49" s="280">
        <v>0</v>
      </c>
      <c r="H49" s="280">
        <v>0</v>
      </c>
      <c r="I49" s="281">
        <v>0</v>
      </c>
      <c r="J49" s="279">
        <v>3</v>
      </c>
      <c r="K49" s="280">
        <v>1</v>
      </c>
      <c r="L49" s="280">
        <v>1</v>
      </c>
      <c r="M49" s="282">
        <v>4</v>
      </c>
      <c r="N49" s="283">
        <v>9</v>
      </c>
      <c r="O49" s="283"/>
    </row>
    <row r="50" spans="1:15" x14ac:dyDescent="0.4">
      <c r="A50" s="587"/>
      <c r="B50" s="588"/>
      <c r="C50" s="588"/>
      <c r="D50" s="273"/>
      <c r="E50" s="274"/>
      <c r="F50" s="274"/>
      <c r="G50" s="274"/>
      <c r="H50" s="274"/>
      <c r="I50" s="275"/>
      <c r="J50" s="273"/>
      <c r="K50" s="274"/>
      <c r="L50" s="274"/>
      <c r="M50" s="276"/>
      <c r="N50" s="277"/>
      <c r="O50" s="277"/>
    </row>
    <row r="51" spans="1:15" x14ac:dyDescent="0.4">
      <c r="A51" s="601" t="s">
        <v>692</v>
      </c>
      <c r="B51" s="602"/>
      <c r="C51" s="602"/>
      <c r="D51" s="279">
        <v>0</v>
      </c>
      <c r="E51" s="280">
        <v>0</v>
      </c>
      <c r="F51" s="280">
        <v>0</v>
      </c>
      <c r="G51" s="280">
        <v>0</v>
      </c>
      <c r="H51" s="280">
        <v>0</v>
      </c>
      <c r="I51" s="281">
        <v>0</v>
      </c>
      <c r="J51" s="279">
        <v>3</v>
      </c>
      <c r="K51" s="280">
        <v>2</v>
      </c>
      <c r="L51" s="280">
        <v>2</v>
      </c>
      <c r="M51" s="282">
        <v>2</v>
      </c>
      <c r="N51" s="283">
        <v>9</v>
      </c>
      <c r="O51" s="283"/>
    </row>
    <row r="52" spans="1:15" x14ac:dyDescent="0.4">
      <c r="A52" s="587"/>
      <c r="B52" s="588"/>
      <c r="C52" s="588"/>
      <c r="D52" s="273"/>
      <c r="E52" s="274"/>
      <c r="F52" s="274"/>
      <c r="G52" s="274"/>
      <c r="H52" s="274"/>
      <c r="I52" s="275"/>
      <c r="J52" s="273"/>
      <c r="K52" s="274"/>
      <c r="L52" s="274"/>
      <c r="M52" s="276"/>
      <c r="N52" s="277"/>
      <c r="O52" s="277"/>
    </row>
    <row r="53" spans="1:15" x14ac:dyDescent="0.4">
      <c r="A53" s="601" t="s">
        <v>693</v>
      </c>
      <c r="B53" s="602"/>
      <c r="C53" s="602"/>
      <c r="D53" s="279">
        <f>SUM(D54:D55)</f>
        <v>0</v>
      </c>
      <c r="E53" s="280">
        <f t="shared" ref="E53:N53" si="4">SUM(E54:E55)</f>
        <v>0</v>
      </c>
      <c r="F53" s="280">
        <f t="shared" si="4"/>
        <v>2</v>
      </c>
      <c r="G53" s="280">
        <f t="shared" si="4"/>
        <v>0</v>
      </c>
      <c r="H53" s="280">
        <f t="shared" si="4"/>
        <v>1</v>
      </c>
      <c r="I53" s="281">
        <f t="shared" si="4"/>
        <v>3</v>
      </c>
      <c r="J53" s="279">
        <f t="shared" si="4"/>
        <v>8</v>
      </c>
      <c r="K53" s="280">
        <f t="shared" si="4"/>
        <v>5</v>
      </c>
      <c r="L53" s="280">
        <f t="shared" si="4"/>
        <v>7</v>
      </c>
      <c r="M53" s="282">
        <f t="shared" si="4"/>
        <v>3</v>
      </c>
      <c r="N53" s="283">
        <f t="shared" si="4"/>
        <v>29</v>
      </c>
      <c r="O53" s="283"/>
    </row>
    <row r="54" spans="1:15" x14ac:dyDescent="0.4">
      <c r="A54" s="587" t="s">
        <v>694</v>
      </c>
      <c r="B54" s="588"/>
      <c r="C54" s="588"/>
      <c r="D54" s="273"/>
      <c r="E54" s="274"/>
      <c r="F54" s="274">
        <v>2</v>
      </c>
      <c r="G54" s="274"/>
      <c r="H54" s="274">
        <v>1</v>
      </c>
      <c r="I54" s="275">
        <v>2</v>
      </c>
      <c r="J54" s="273">
        <v>4</v>
      </c>
      <c r="K54" s="274">
        <v>1</v>
      </c>
      <c r="L54" s="274">
        <v>7</v>
      </c>
      <c r="M54" s="276">
        <v>3</v>
      </c>
      <c r="N54" s="277">
        <v>20</v>
      </c>
      <c r="O54" s="277"/>
    </row>
    <row r="55" spans="1:15" x14ac:dyDescent="0.4">
      <c r="A55" s="587" t="s">
        <v>695</v>
      </c>
      <c r="B55" s="588"/>
      <c r="C55" s="588"/>
      <c r="D55" s="273"/>
      <c r="E55" s="274"/>
      <c r="F55" s="274"/>
      <c r="G55" s="274"/>
      <c r="H55" s="274"/>
      <c r="I55" s="275">
        <v>1</v>
      </c>
      <c r="J55" s="273">
        <v>4</v>
      </c>
      <c r="K55" s="274">
        <v>4</v>
      </c>
      <c r="L55" s="274"/>
      <c r="M55" s="276"/>
      <c r="N55" s="277">
        <v>9</v>
      </c>
      <c r="O55" s="277"/>
    </row>
    <row r="56" spans="1:15" x14ac:dyDescent="0.4">
      <c r="A56" s="587"/>
      <c r="B56" s="588"/>
      <c r="C56" s="588"/>
      <c r="D56" s="273"/>
      <c r="E56" s="274"/>
      <c r="F56" s="274"/>
      <c r="G56" s="274"/>
      <c r="H56" s="274"/>
      <c r="I56" s="275"/>
      <c r="J56" s="273"/>
      <c r="K56" s="274"/>
      <c r="L56" s="274"/>
      <c r="M56" s="276"/>
      <c r="N56" s="277"/>
      <c r="O56" s="277"/>
    </row>
    <row r="57" spans="1:15" x14ac:dyDescent="0.4">
      <c r="A57" s="601" t="s">
        <v>696</v>
      </c>
      <c r="B57" s="602"/>
      <c r="C57" s="602"/>
      <c r="D57" s="279">
        <f>SUM(D58:D60)</f>
        <v>0</v>
      </c>
      <c r="E57" s="280">
        <f t="shared" ref="E57:N57" si="5">SUM(E58:E60)</f>
        <v>0</v>
      </c>
      <c r="F57" s="280">
        <f t="shared" si="5"/>
        <v>0</v>
      </c>
      <c r="G57" s="280">
        <f t="shared" si="5"/>
        <v>4</v>
      </c>
      <c r="H57" s="280">
        <f t="shared" si="5"/>
        <v>1</v>
      </c>
      <c r="I57" s="281">
        <f t="shared" si="5"/>
        <v>5</v>
      </c>
      <c r="J57" s="279">
        <f t="shared" si="5"/>
        <v>22</v>
      </c>
      <c r="K57" s="280">
        <f t="shared" si="5"/>
        <v>5</v>
      </c>
      <c r="L57" s="280">
        <f t="shared" si="5"/>
        <v>11</v>
      </c>
      <c r="M57" s="282">
        <f t="shared" si="5"/>
        <v>6</v>
      </c>
      <c r="N57" s="283">
        <f t="shared" si="5"/>
        <v>54</v>
      </c>
      <c r="O57" s="283"/>
    </row>
    <row r="58" spans="1:15" x14ac:dyDescent="0.4">
      <c r="A58" s="587" t="s">
        <v>697</v>
      </c>
      <c r="B58" s="588"/>
      <c r="C58" s="588"/>
      <c r="D58" s="273"/>
      <c r="E58" s="274"/>
      <c r="F58" s="274"/>
      <c r="G58" s="274">
        <v>2</v>
      </c>
      <c r="H58" s="274"/>
      <c r="I58" s="275">
        <v>4</v>
      </c>
      <c r="J58" s="273">
        <v>15</v>
      </c>
      <c r="K58" s="274">
        <v>3</v>
      </c>
      <c r="L58" s="274">
        <v>7</v>
      </c>
      <c r="M58" s="276">
        <v>4</v>
      </c>
      <c r="N58" s="277">
        <v>35</v>
      </c>
      <c r="O58" s="277"/>
    </row>
    <row r="59" spans="1:15" x14ac:dyDescent="0.4">
      <c r="A59" s="587" t="s">
        <v>698</v>
      </c>
      <c r="B59" s="588"/>
      <c r="C59" s="588"/>
      <c r="D59" s="273"/>
      <c r="E59" s="274"/>
      <c r="F59" s="274"/>
      <c r="G59" s="274">
        <v>2</v>
      </c>
      <c r="H59" s="274">
        <v>1</v>
      </c>
      <c r="I59" s="275">
        <v>1</v>
      </c>
      <c r="J59" s="273">
        <v>5</v>
      </c>
      <c r="K59" s="274">
        <v>2</v>
      </c>
      <c r="L59" s="274">
        <v>3</v>
      </c>
      <c r="M59" s="276">
        <v>1</v>
      </c>
      <c r="N59" s="277">
        <v>15</v>
      </c>
      <c r="O59" s="277"/>
    </row>
    <row r="60" spans="1:15" ht="18" thickBot="1" x14ac:dyDescent="0.45">
      <c r="A60" s="587" t="s">
        <v>699</v>
      </c>
      <c r="B60" s="588"/>
      <c r="C60" s="588"/>
      <c r="D60" s="273"/>
      <c r="E60" s="274"/>
      <c r="F60" s="274"/>
      <c r="G60" s="274"/>
      <c r="H60" s="274"/>
      <c r="I60" s="275"/>
      <c r="J60" s="273">
        <v>2</v>
      </c>
      <c r="K60" s="274"/>
      <c r="L60" s="274">
        <v>1</v>
      </c>
      <c r="M60" s="276">
        <v>1</v>
      </c>
      <c r="N60" s="277">
        <v>4</v>
      </c>
      <c r="O60" s="277"/>
    </row>
    <row r="61" spans="1:15" ht="18" thickTop="1" x14ac:dyDescent="0.4">
      <c r="A61" s="589" t="s">
        <v>700</v>
      </c>
      <c r="B61" s="590"/>
      <c r="C61" s="591"/>
      <c r="D61" s="286">
        <v>0</v>
      </c>
      <c r="E61" s="287">
        <v>0</v>
      </c>
      <c r="F61" s="287">
        <v>15</v>
      </c>
      <c r="G61" s="287">
        <v>27</v>
      </c>
      <c r="H61" s="287">
        <v>10</v>
      </c>
      <c r="I61" s="288">
        <v>60</v>
      </c>
      <c r="J61" s="286">
        <v>104</v>
      </c>
      <c r="K61" s="287">
        <v>53</v>
      </c>
      <c r="L61" s="287">
        <v>71</v>
      </c>
      <c r="M61" s="289">
        <v>56</v>
      </c>
      <c r="N61" s="290">
        <f>SUM(D61:M61)</f>
        <v>396</v>
      </c>
      <c r="O61" s="290">
        <v>0</v>
      </c>
    </row>
    <row r="62" spans="1:15" ht="18" thickBot="1" x14ac:dyDescent="0.45">
      <c r="A62" s="592" t="s">
        <v>701</v>
      </c>
      <c r="B62" s="593"/>
      <c r="C62" s="594"/>
      <c r="D62" s="291">
        <v>0</v>
      </c>
      <c r="E62" s="292">
        <v>0</v>
      </c>
      <c r="F62" s="292">
        <v>0</v>
      </c>
      <c r="G62" s="292">
        <v>0</v>
      </c>
      <c r="H62" s="292">
        <v>0</v>
      </c>
      <c r="I62" s="293">
        <v>0</v>
      </c>
      <c r="J62" s="291">
        <v>0</v>
      </c>
      <c r="K62" s="292">
        <v>0</v>
      </c>
      <c r="L62" s="292">
        <v>0</v>
      </c>
      <c r="M62" s="294">
        <v>0</v>
      </c>
      <c r="N62" s="295">
        <v>0</v>
      </c>
      <c r="O62" s="295">
        <v>0</v>
      </c>
    </row>
    <row r="63" spans="1:15" s="285" customFormat="1" thickTop="1" x14ac:dyDescent="0.35">
      <c r="A63" s="595" t="s">
        <v>0</v>
      </c>
      <c r="B63" s="596"/>
      <c r="C63" s="597"/>
      <c r="D63" s="575">
        <f>SUM(D61:D62)</f>
        <v>0</v>
      </c>
      <c r="E63" s="577">
        <f t="shared" ref="E63:N63" si="6">SUM(E61:E62)</f>
        <v>0</v>
      </c>
      <c r="F63" s="577">
        <f t="shared" si="6"/>
        <v>15</v>
      </c>
      <c r="G63" s="577">
        <f t="shared" si="6"/>
        <v>27</v>
      </c>
      <c r="H63" s="577">
        <f t="shared" si="6"/>
        <v>10</v>
      </c>
      <c r="I63" s="585">
        <f t="shared" si="6"/>
        <v>60</v>
      </c>
      <c r="J63" s="575">
        <f t="shared" si="6"/>
        <v>104</v>
      </c>
      <c r="K63" s="577">
        <f t="shared" si="6"/>
        <v>53</v>
      </c>
      <c r="L63" s="577">
        <f t="shared" si="6"/>
        <v>71</v>
      </c>
      <c r="M63" s="579">
        <f t="shared" si="6"/>
        <v>56</v>
      </c>
      <c r="N63" s="581">
        <f t="shared" si="6"/>
        <v>396</v>
      </c>
      <c r="O63" s="583">
        <f>O62+O61+N63</f>
        <v>396</v>
      </c>
    </row>
    <row r="64" spans="1:15" s="285" customFormat="1" thickBot="1" x14ac:dyDescent="0.4">
      <c r="A64" s="598"/>
      <c r="B64" s="599"/>
      <c r="C64" s="600"/>
      <c r="D64" s="576"/>
      <c r="E64" s="578"/>
      <c r="F64" s="578"/>
      <c r="G64" s="578"/>
      <c r="H64" s="578"/>
      <c r="I64" s="586"/>
      <c r="J64" s="576"/>
      <c r="K64" s="578"/>
      <c r="L64" s="578"/>
      <c r="M64" s="580"/>
      <c r="N64" s="582"/>
      <c r="O64" s="584"/>
    </row>
    <row r="65" ht="18" thickTop="1" x14ac:dyDescent="0.4"/>
  </sheetData>
  <mergeCells count="78">
    <mergeCell ref="O7:O8"/>
    <mergeCell ref="A9:C9"/>
    <mergeCell ref="A1:C1"/>
    <mergeCell ref="K1:O1"/>
    <mergeCell ref="A2:C2"/>
    <mergeCell ref="A3:C3"/>
    <mergeCell ref="A4:C4"/>
    <mergeCell ref="A5:O5"/>
    <mergeCell ref="A15:C15"/>
    <mergeCell ref="A7:C8"/>
    <mergeCell ref="D7:I7"/>
    <mergeCell ref="J7:M7"/>
    <mergeCell ref="N7:N8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63:C64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0" firstPageNumber="50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1.25" x14ac:dyDescent="0.25"/>
  <cols>
    <col min="1" max="1" width="35.28515625" style="1" bestFit="1" customWidth="1"/>
    <col min="2" max="5" width="15.7109375" style="1" customWidth="1"/>
    <col min="6" max="16384" width="11.42578125" style="1"/>
  </cols>
  <sheetData>
    <row r="1" spans="1:5" ht="12.75" x14ac:dyDescent="0.25">
      <c r="A1" s="401" t="s">
        <v>439</v>
      </c>
      <c r="B1" s="402"/>
      <c r="C1" s="402"/>
      <c r="D1" s="402"/>
      <c r="E1" s="61" t="s">
        <v>438</v>
      </c>
    </row>
    <row r="2" spans="1:5" ht="12.75" x14ac:dyDescent="0.25">
      <c r="A2" s="401" t="s">
        <v>566</v>
      </c>
      <c r="B2" s="402"/>
      <c r="C2" s="402"/>
      <c r="D2" s="402"/>
      <c r="E2" s="61"/>
    </row>
    <row r="3" spans="1:5" ht="12.75" x14ac:dyDescent="0.25">
      <c r="A3" s="201"/>
      <c r="B3" s="200"/>
      <c r="C3" s="200"/>
      <c r="D3" s="200"/>
      <c r="E3" s="199"/>
    </row>
    <row r="4" spans="1:5" ht="12.75" x14ac:dyDescent="0.25">
      <c r="A4" s="403" t="s">
        <v>563</v>
      </c>
      <c r="B4" s="404"/>
      <c r="C4" s="404"/>
      <c r="D4" s="404"/>
      <c r="E4" s="404"/>
    </row>
    <row r="6" spans="1:5" ht="12.75" x14ac:dyDescent="0.25">
      <c r="B6" s="397" t="s">
        <v>75</v>
      </c>
      <c r="C6" s="398"/>
      <c r="D6" s="397" t="s">
        <v>74</v>
      </c>
      <c r="E6" s="398"/>
    </row>
    <row r="7" spans="1:5" ht="12.75" x14ac:dyDescent="0.25">
      <c r="A7" s="197" t="s">
        <v>565</v>
      </c>
      <c r="B7" s="399">
        <v>731690395</v>
      </c>
      <c r="C7" s="400"/>
      <c r="D7" s="399">
        <v>731690395</v>
      </c>
      <c r="E7" s="400"/>
    </row>
    <row r="8" spans="1:5" ht="12.75" x14ac:dyDescent="0.25">
      <c r="A8" s="197" t="s">
        <v>564</v>
      </c>
      <c r="B8" s="399">
        <v>3329553484</v>
      </c>
      <c r="C8" s="400"/>
      <c r="D8" s="399">
        <v>3329553484</v>
      </c>
      <c r="E8" s="400"/>
    </row>
    <row r="9" spans="1:5" ht="12.75" x14ac:dyDescent="0.25">
      <c r="A9" s="197" t="s">
        <v>563</v>
      </c>
      <c r="B9" s="399">
        <f>B8+B7</f>
        <v>4061243879</v>
      </c>
      <c r="C9" s="400"/>
      <c r="D9" s="399">
        <f>D8+D7</f>
        <v>4061243879</v>
      </c>
      <c r="E9" s="400"/>
    </row>
    <row r="11" spans="1:5" ht="12.75" x14ac:dyDescent="0.25">
      <c r="A11" s="405" t="s">
        <v>562</v>
      </c>
      <c r="B11" s="406"/>
      <c r="C11" s="406"/>
      <c r="D11" s="406"/>
      <c r="E11" s="406"/>
    </row>
    <row r="12" spans="1:5" ht="12.75" x14ac:dyDescent="0.25">
      <c r="A12" s="24"/>
      <c r="B12" s="198"/>
      <c r="C12" s="198"/>
      <c r="D12" s="198"/>
      <c r="E12" s="198"/>
    </row>
    <row r="13" spans="1:5" ht="12.75" x14ac:dyDescent="0.25">
      <c r="B13" s="397" t="s">
        <v>561</v>
      </c>
      <c r="C13" s="398"/>
      <c r="D13" s="397" t="s">
        <v>560</v>
      </c>
      <c r="E13" s="398"/>
    </row>
    <row r="14" spans="1:5" x14ac:dyDescent="0.25">
      <c r="B14" s="96" t="s">
        <v>559</v>
      </c>
      <c r="C14" s="96" t="s">
        <v>558</v>
      </c>
      <c r="D14" s="96" t="s">
        <v>559</v>
      </c>
      <c r="E14" s="96" t="s">
        <v>558</v>
      </c>
    </row>
    <row r="15" spans="1:5" x14ac:dyDescent="0.25">
      <c r="A15" s="197" t="s">
        <v>512</v>
      </c>
      <c r="B15" s="138">
        <v>731690395</v>
      </c>
      <c r="C15" s="138">
        <v>0</v>
      </c>
      <c r="D15" s="138">
        <v>729690395</v>
      </c>
      <c r="E15" s="138">
        <v>2000000</v>
      </c>
    </row>
    <row r="16" spans="1:5" x14ac:dyDescent="0.25">
      <c r="A16" s="197" t="s">
        <v>486</v>
      </c>
      <c r="B16" s="138">
        <v>3329553484</v>
      </c>
      <c r="C16" s="138">
        <v>0</v>
      </c>
      <c r="D16" s="138">
        <v>3329553484</v>
      </c>
      <c r="E16" s="138">
        <v>0</v>
      </c>
    </row>
    <row r="17" spans="1:5" x14ac:dyDescent="0.25">
      <c r="A17" s="197" t="s">
        <v>557</v>
      </c>
      <c r="B17" s="138">
        <f>B16+B15</f>
        <v>4061243879</v>
      </c>
      <c r="C17" s="138">
        <f>C16+C15</f>
        <v>0</v>
      </c>
      <c r="D17" s="138">
        <f>D16+D15</f>
        <v>4059243879</v>
      </c>
      <c r="E17" s="138">
        <f>E16+E15</f>
        <v>2000000</v>
      </c>
    </row>
    <row r="18" spans="1:5" ht="9.9499999999999993" customHeight="1" x14ac:dyDescent="0.25">
      <c r="A18" s="21" t="s">
        <v>556</v>
      </c>
      <c r="B18" s="21"/>
      <c r="C18" s="21"/>
      <c r="D18" s="21"/>
      <c r="E18" s="21"/>
    </row>
    <row r="19" spans="1:5" ht="9.9499999999999993" customHeight="1" x14ac:dyDescent="0.25">
      <c r="A19" s="21"/>
      <c r="B19" s="21"/>
      <c r="C19" s="21"/>
      <c r="D19" s="21"/>
      <c r="E19" s="21"/>
    </row>
    <row r="20" spans="1:5" ht="9.9499999999999993" customHeight="1" x14ac:dyDescent="0.25">
      <c r="A20" s="21"/>
      <c r="B20" s="21"/>
      <c r="C20" s="21"/>
      <c r="D20" s="21"/>
      <c r="E20" s="21"/>
    </row>
  </sheetData>
  <mergeCells count="14">
    <mergeCell ref="A1:D1"/>
    <mergeCell ref="A2:D2"/>
    <mergeCell ref="A4:E4"/>
    <mergeCell ref="A11:E11"/>
    <mergeCell ref="B6:C6"/>
    <mergeCell ref="B13:C13"/>
    <mergeCell ref="D6:E6"/>
    <mergeCell ref="D13:E13"/>
    <mergeCell ref="B7:C7"/>
    <mergeCell ref="D7:E7"/>
    <mergeCell ref="B9:C9"/>
    <mergeCell ref="B8:C8"/>
    <mergeCell ref="D8:E8"/>
    <mergeCell ref="D9:E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C6" sqref="C6"/>
    </sheetView>
  </sheetViews>
  <sheetFormatPr baseColWidth="10" defaultRowHeight="11.25" x14ac:dyDescent="0.25"/>
  <cols>
    <col min="1" max="1" width="30.7109375" style="63" customWidth="1"/>
    <col min="2" max="16" width="14.7109375" style="62" customWidth="1"/>
    <col min="17" max="16384" width="11.42578125" style="62"/>
  </cols>
  <sheetData>
    <row r="1" spans="1:16" ht="12.75" x14ac:dyDescent="0.25">
      <c r="A1" s="408" t="s">
        <v>439</v>
      </c>
      <c r="B1" s="409"/>
      <c r="C1" s="409"/>
      <c r="D1" s="409"/>
      <c r="E1" s="409"/>
      <c r="F1" s="409"/>
      <c r="G1" s="409"/>
      <c r="H1" s="196" t="s">
        <v>438</v>
      </c>
      <c r="I1" s="410" t="s">
        <v>439</v>
      </c>
      <c r="J1" s="409"/>
      <c r="K1" s="409"/>
      <c r="L1" s="409"/>
      <c r="M1" s="409"/>
      <c r="N1" s="409"/>
      <c r="O1" s="409"/>
      <c r="P1" s="196" t="s">
        <v>438</v>
      </c>
    </row>
    <row r="2" spans="1:16" ht="12.75" x14ac:dyDescent="0.25">
      <c r="A2" s="408" t="s">
        <v>555</v>
      </c>
      <c r="B2" s="409"/>
      <c r="C2" s="409"/>
      <c r="D2" s="409"/>
      <c r="E2" s="409"/>
      <c r="F2" s="409"/>
      <c r="G2" s="409"/>
      <c r="H2" s="196">
        <v>1</v>
      </c>
      <c r="I2" s="410" t="s">
        <v>554</v>
      </c>
      <c r="J2" s="409"/>
      <c r="K2" s="409"/>
      <c r="L2" s="409"/>
      <c r="M2" s="409"/>
      <c r="N2" s="409"/>
      <c r="O2" s="409"/>
      <c r="P2" s="196">
        <v>1</v>
      </c>
    </row>
    <row r="3" spans="1:16" ht="6.95" customHeight="1" x14ac:dyDescent="0.25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 x14ac:dyDescent="0.25">
      <c r="A4" s="193"/>
      <c r="B4" s="411" t="s">
        <v>553</v>
      </c>
      <c r="C4" s="412"/>
      <c r="D4" s="192"/>
      <c r="E4" s="118"/>
      <c r="F4" s="118"/>
      <c r="G4" s="191" t="s">
        <v>552</v>
      </c>
      <c r="H4" s="191" t="s">
        <v>551</v>
      </c>
      <c r="I4" s="191" t="s">
        <v>550</v>
      </c>
      <c r="J4" s="191" t="s">
        <v>549</v>
      </c>
      <c r="K4" s="191" t="s">
        <v>548</v>
      </c>
      <c r="L4" s="191" t="s">
        <v>547</v>
      </c>
      <c r="M4" s="191" t="s">
        <v>546</v>
      </c>
      <c r="N4" s="191" t="s">
        <v>545</v>
      </c>
      <c r="O4" s="191" t="s">
        <v>544</v>
      </c>
      <c r="P4" s="191" t="s">
        <v>543</v>
      </c>
    </row>
    <row r="5" spans="1:16" ht="45" x14ac:dyDescent="0.25">
      <c r="A5" s="190" t="s">
        <v>120</v>
      </c>
      <c r="B5" s="65" t="s">
        <v>542</v>
      </c>
      <c r="C5" s="65" t="s">
        <v>637</v>
      </c>
      <c r="D5" s="65" t="s">
        <v>541</v>
      </c>
      <c r="E5" s="65" t="s">
        <v>540</v>
      </c>
      <c r="F5" s="65" t="s">
        <v>539</v>
      </c>
      <c r="G5" s="65" t="s">
        <v>538</v>
      </c>
      <c r="H5" s="65" t="s">
        <v>304</v>
      </c>
      <c r="I5" s="65" t="s">
        <v>302</v>
      </c>
      <c r="J5" s="65" t="s">
        <v>537</v>
      </c>
      <c r="K5" s="65" t="s">
        <v>536</v>
      </c>
      <c r="L5" s="65" t="s">
        <v>296</v>
      </c>
      <c r="M5" s="65" t="s">
        <v>294</v>
      </c>
      <c r="N5" s="65" t="s">
        <v>535</v>
      </c>
      <c r="O5" s="65" t="s">
        <v>290</v>
      </c>
      <c r="P5" s="65" t="s">
        <v>534</v>
      </c>
    </row>
    <row r="6" spans="1:16" ht="0.95" customHeight="1" x14ac:dyDescent="0.25">
      <c r="A6" s="188"/>
      <c r="B6" s="189">
        <v>-1</v>
      </c>
      <c r="C6" s="189"/>
      <c r="D6" s="189"/>
      <c r="E6" s="189"/>
      <c r="F6" s="189"/>
      <c r="G6" s="189" t="s">
        <v>533</v>
      </c>
      <c r="H6" s="189"/>
      <c r="I6" s="189"/>
      <c r="J6" s="189"/>
      <c r="K6" s="189"/>
      <c r="L6" s="189"/>
      <c r="M6" s="189"/>
      <c r="N6" s="189"/>
      <c r="O6" s="189"/>
      <c r="P6" s="189"/>
    </row>
    <row r="7" spans="1:16" x14ac:dyDescent="0.25">
      <c r="A7" s="188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x14ac:dyDescent="0.25">
      <c r="A8" s="174" t="s">
        <v>532</v>
      </c>
      <c r="B8" s="172">
        <v>0</v>
      </c>
      <c r="C8" s="172"/>
      <c r="D8" s="172"/>
      <c r="E8" s="172"/>
      <c r="F8" s="173">
        <v>0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x14ac:dyDescent="0.25">
      <c r="A9" s="174" t="s">
        <v>531</v>
      </c>
      <c r="B9" s="172">
        <v>0</v>
      </c>
      <c r="C9" s="172"/>
      <c r="D9" s="172"/>
      <c r="E9" s="172"/>
      <c r="F9" s="173">
        <v>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x14ac:dyDescent="0.25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1:16" x14ac:dyDescent="0.25">
      <c r="A11" s="174" t="s">
        <v>530</v>
      </c>
      <c r="B11" s="172">
        <f t="shared" ref="B11:P11" si="0">B12+B15+B16</f>
        <v>555989122</v>
      </c>
      <c r="C11" s="172">
        <f t="shared" si="0"/>
        <v>0</v>
      </c>
      <c r="D11" s="172">
        <f t="shared" si="0"/>
        <v>731690395</v>
      </c>
      <c r="E11" s="173">
        <f t="shared" si="0"/>
        <v>0</v>
      </c>
      <c r="F11" s="172">
        <f t="shared" si="0"/>
        <v>4000000</v>
      </c>
      <c r="G11" s="172">
        <f t="shared" si="0"/>
        <v>8900900</v>
      </c>
      <c r="H11" s="172">
        <f t="shared" si="0"/>
        <v>0</v>
      </c>
      <c r="I11" s="172">
        <f t="shared" si="0"/>
        <v>0</v>
      </c>
      <c r="J11" s="172">
        <f t="shared" si="0"/>
        <v>375007494</v>
      </c>
      <c r="K11" s="172">
        <f t="shared" si="0"/>
        <v>0</v>
      </c>
      <c r="L11" s="172">
        <f t="shared" si="0"/>
        <v>0</v>
      </c>
      <c r="M11" s="172">
        <f t="shared" si="0"/>
        <v>0</v>
      </c>
      <c r="N11" s="172">
        <f t="shared" si="0"/>
        <v>218227023</v>
      </c>
      <c r="O11" s="172">
        <f t="shared" si="0"/>
        <v>124704978</v>
      </c>
      <c r="P11" s="172">
        <f t="shared" si="0"/>
        <v>850000</v>
      </c>
    </row>
    <row r="12" spans="1:16" x14ac:dyDescent="0.25">
      <c r="A12" s="185" t="s">
        <v>525</v>
      </c>
      <c r="B12" s="183">
        <f t="shared" ref="B12:P12" si="1">B13+B14</f>
        <v>313325642</v>
      </c>
      <c r="C12" s="183">
        <f t="shared" si="1"/>
        <v>0</v>
      </c>
      <c r="D12" s="183">
        <f t="shared" si="1"/>
        <v>727690395</v>
      </c>
      <c r="E12" s="184">
        <f t="shared" si="1"/>
        <v>0</v>
      </c>
      <c r="F12" s="184">
        <f t="shared" si="1"/>
        <v>0</v>
      </c>
      <c r="G12" s="183">
        <f t="shared" si="1"/>
        <v>8900900</v>
      </c>
      <c r="H12" s="183">
        <f t="shared" si="1"/>
        <v>0</v>
      </c>
      <c r="I12" s="183">
        <f t="shared" si="1"/>
        <v>0</v>
      </c>
      <c r="J12" s="183">
        <f t="shared" si="1"/>
        <v>375007494</v>
      </c>
      <c r="K12" s="183">
        <f t="shared" si="1"/>
        <v>0</v>
      </c>
      <c r="L12" s="183">
        <f t="shared" si="1"/>
        <v>0</v>
      </c>
      <c r="M12" s="183">
        <f t="shared" si="1"/>
        <v>0</v>
      </c>
      <c r="N12" s="183">
        <f t="shared" si="1"/>
        <v>218227023</v>
      </c>
      <c r="O12" s="183">
        <f t="shared" si="1"/>
        <v>124704978</v>
      </c>
      <c r="P12" s="183">
        <f t="shared" si="1"/>
        <v>850000</v>
      </c>
    </row>
    <row r="13" spans="1:16" x14ac:dyDescent="0.25">
      <c r="A13" s="182" t="s">
        <v>529</v>
      </c>
      <c r="B13" s="180">
        <v>0</v>
      </c>
      <c r="C13" s="180">
        <v>0</v>
      </c>
      <c r="D13" s="180">
        <v>0</v>
      </c>
      <c r="E13" s="181">
        <v>0</v>
      </c>
      <c r="F13" s="181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</row>
    <row r="14" spans="1:16" x14ac:dyDescent="0.25">
      <c r="A14" s="179" t="s">
        <v>528</v>
      </c>
      <c r="B14" s="64">
        <v>313325642</v>
      </c>
      <c r="C14" s="64">
        <v>0</v>
      </c>
      <c r="D14" s="64">
        <v>727690395</v>
      </c>
      <c r="E14" s="178">
        <v>0</v>
      </c>
      <c r="F14" s="178">
        <v>0</v>
      </c>
      <c r="G14" s="64">
        <v>8900900</v>
      </c>
      <c r="H14" s="64">
        <v>0</v>
      </c>
      <c r="I14" s="64">
        <v>0</v>
      </c>
      <c r="J14" s="64">
        <v>375007494</v>
      </c>
      <c r="K14" s="64">
        <v>0</v>
      </c>
      <c r="L14" s="64">
        <v>0</v>
      </c>
      <c r="M14" s="64">
        <v>0</v>
      </c>
      <c r="N14" s="64">
        <v>218227023</v>
      </c>
      <c r="O14" s="64">
        <v>124704978</v>
      </c>
      <c r="P14" s="64">
        <v>850000</v>
      </c>
    </row>
    <row r="15" spans="1:16" x14ac:dyDescent="0.25">
      <c r="A15" s="185" t="s">
        <v>527</v>
      </c>
      <c r="B15" s="183">
        <v>242663480</v>
      </c>
      <c r="C15" s="183">
        <v>0</v>
      </c>
      <c r="D15" s="183">
        <v>4000000</v>
      </c>
      <c r="E15" s="184">
        <v>0</v>
      </c>
      <c r="F15" s="183">
        <v>4000000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</row>
    <row r="16" spans="1:16" x14ac:dyDescent="0.25">
      <c r="A16" s="179" t="s">
        <v>521</v>
      </c>
      <c r="B16" s="64">
        <v>0</v>
      </c>
      <c r="C16" s="64">
        <v>0</v>
      </c>
      <c r="D16" s="64">
        <v>0</v>
      </c>
      <c r="E16" s="178">
        <v>0</v>
      </c>
      <c r="F16" s="64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</row>
    <row r="17" spans="1:16" x14ac:dyDescent="0.25">
      <c r="A17" s="174" t="s">
        <v>526</v>
      </c>
      <c r="B17" s="172">
        <f t="shared" ref="B17:P17" si="2">B18+B20+B23+B24</f>
        <v>555989122</v>
      </c>
      <c r="C17" s="172">
        <f t="shared" si="2"/>
        <v>0</v>
      </c>
      <c r="D17" s="172">
        <f t="shared" si="2"/>
        <v>731690395</v>
      </c>
      <c r="E17" s="173">
        <f t="shared" si="2"/>
        <v>0</v>
      </c>
      <c r="F17" s="172">
        <f t="shared" si="2"/>
        <v>731690395</v>
      </c>
      <c r="G17" s="172">
        <f t="shared" si="2"/>
        <v>0</v>
      </c>
      <c r="H17" s="172">
        <f t="shared" si="2"/>
        <v>0</v>
      </c>
      <c r="I17" s="172">
        <f t="shared" si="2"/>
        <v>0</v>
      </c>
      <c r="J17" s="172">
        <f t="shared" si="2"/>
        <v>0</v>
      </c>
      <c r="K17" s="172">
        <f t="shared" si="2"/>
        <v>0</v>
      </c>
      <c r="L17" s="172">
        <f t="shared" si="2"/>
        <v>0</v>
      </c>
      <c r="M17" s="172">
        <f t="shared" si="2"/>
        <v>0</v>
      </c>
      <c r="N17" s="172">
        <f t="shared" si="2"/>
        <v>0</v>
      </c>
      <c r="O17" s="172">
        <f t="shared" si="2"/>
        <v>0</v>
      </c>
      <c r="P17" s="172">
        <f t="shared" si="2"/>
        <v>0</v>
      </c>
    </row>
    <row r="18" spans="1:16" x14ac:dyDescent="0.25">
      <c r="A18" s="185" t="s">
        <v>525</v>
      </c>
      <c r="B18" s="183">
        <v>0</v>
      </c>
      <c r="C18" s="183">
        <v>0</v>
      </c>
      <c r="D18" s="183">
        <v>0</v>
      </c>
      <c r="E18" s="184">
        <v>0</v>
      </c>
      <c r="F18" s="184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</row>
    <row r="19" spans="1:16" x14ac:dyDescent="0.25">
      <c r="A19" s="179" t="s">
        <v>524</v>
      </c>
      <c r="B19" s="64">
        <v>0</v>
      </c>
      <c r="C19" s="64">
        <v>0</v>
      </c>
      <c r="D19" s="64">
        <v>0</v>
      </c>
      <c r="E19" s="178">
        <v>0</v>
      </c>
      <c r="F19" s="178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25">
      <c r="A20" s="185" t="s">
        <v>523</v>
      </c>
      <c r="B20" s="183">
        <v>504326960</v>
      </c>
      <c r="C20" s="183">
        <v>0</v>
      </c>
      <c r="D20" s="183">
        <v>693249495</v>
      </c>
      <c r="E20" s="184">
        <v>0</v>
      </c>
      <c r="F20" s="183">
        <v>693249495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</row>
    <row r="21" spans="1:16" x14ac:dyDescent="0.25">
      <c r="A21" s="182" t="s">
        <v>522</v>
      </c>
      <c r="B21" s="180">
        <v>504326960</v>
      </c>
      <c r="C21" s="180">
        <v>0</v>
      </c>
      <c r="D21" s="180">
        <v>693249495</v>
      </c>
      <c r="E21" s="181">
        <v>0</v>
      </c>
      <c r="F21" s="180">
        <v>693249495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</row>
    <row r="22" spans="1:16" x14ac:dyDescent="0.25">
      <c r="A22" s="179" t="s">
        <v>521</v>
      </c>
      <c r="B22" s="64">
        <v>0</v>
      </c>
      <c r="C22" s="64">
        <v>0</v>
      </c>
      <c r="D22" s="64">
        <v>0</v>
      </c>
      <c r="E22" s="178">
        <v>0</v>
      </c>
      <c r="F22" s="64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</row>
    <row r="23" spans="1:16" x14ac:dyDescent="0.25">
      <c r="A23" s="171" t="s">
        <v>520</v>
      </c>
      <c r="B23" s="170">
        <v>0</v>
      </c>
      <c r="C23" s="170">
        <v>0</v>
      </c>
      <c r="D23" s="170">
        <v>2000000</v>
      </c>
      <c r="E23" s="169">
        <v>0</v>
      </c>
      <c r="F23" s="170">
        <v>2000000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</row>
    <row r="24" spans="1:16" ht="22.5" x14ac:dyDescent="0.25">
      <c r="A24" s="177" t="s">
        <v>490</v>
      </c>
      <c r="B24" s="176">
        <v>51662162</v>
      </c>
      <c r="C24" s="176">
        <v>0</v>
      </c>
      <c r="D24" s="176">
        <v>36440900</v>
      </c>
      <c r="E24" s="175">
        <v>0</v>
      </c>
      <c r="F24" s="176">
        <v>36440900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</row>
    <row r="25" spans="1:16" x14ac:dyDescent="0.25">
      <c r="A25" s="174" t="s">
        <v>166</v>
      </c>
      <c r="B25" s="172">
        <f t="shared" ref="B25:P25" si="3">B26+B29+B30</f>
        <v>2953243662</v>
      </c>
      <c r="C25" s="172">
        <f t="shared" si="3"/>
        <v>0</v>
      </c>
      <c r="D25" s="172">
        <f t="shared" si="3"/>
        <v>3329553484</v>
      </c>
      <c r="E25" s="173">
        <f t="shared" si="3"/>
        <v>0</v>
      </c>
      <c r="F25" s="172">
        <f t="shared" si="3"/>
        <v>36440900</v>
      </c>
      <c r="G25" s="172">
        <f t="shared" si="3"/>
        <v>1076609398</v>
      </c>
      <c r="H25" s="172">
        <f t="shared" si="3"/>
        <v>38033793</v>
      </c>
      <c r="I25" s="172">
        <f t="shared" si="3"/>
        <v>375698262</v>
      </c>
      <c r="J25" s="172">
        <f t="shared" si="3"/>
        <v>229681442</v>
      </c>
      <c r="K25" s="172">
        <f t="shared" si="3"/>
        <v>0</v>
      </c>
      <c r="L25" s="172">
        <f t="shared" si="3"/>
        <v>394095424</v>
      </c>
      <c r="M25" s="172">
        <f t="shared" si="3"/>
        <v>79566622</v>
      </c>
      <c r="N25" s="172">
        <f t="shared" si="3"/>
        <v>102033920</v>
      </c>
      <c r="O25" s="172">
        <f t="shared" si="3"/>
        <v>718703493</v>
      </c>
      <c r="P25" s="172">
        <f t="shared" si="3"/>
        <v>278690230</v>
      </c>
    </row>
    <row r="26" spans="1:16" x14ac:dyDescent="0.25">
      <c r="A26" s="185" t="s">
        <v>516</v>
      </c>
      <c r="B26" s="183">
        <f t="shared" ref="B26:P26" si="4">B27+B28</f>
        <v>2901581500</v>
      </c>
      <c r="C26" s="183">
        <f t="shared" si="4"/>
        <v>0</v>
      </c>
      <c r="D26" s="183">
        <f t="shared" si="4"/>
        <v>3293112584</v>
      </c>
      <c r="E26" s="184">
        <f t="shared" si="4"/>
        <v>0</v>
      </c>
      <c r="F26" s="184">
        <f t="shared" si="4"/>
        <v>0</v>
      </c>
      <c r="G26" s="183">
        <f t="shared" si="4"/>
        <v>1076609398</v>
      </c>
      <c r="H26" s="183">
        <f t="shared" si="4"/>
        <v>38033793</v>
      </c>
      <c r="I26" s="183">
        <f t="shared" si="4"/>
        <v>375698262</v>
      </c>
      <c r="J26" s="183">
        <f t="shared" si="4"/>
        <v>229681442</v>
      </c>
      <c r="K26" s="183">
        <f t="shared" si="4"/>
        <v>0</v>
      </c>
      <c r="L26" s="183">
        <f t="shared" si="4"/>
        <v>394095424</v>
      </c>
      <c r="M26" s="183">
        <f t="shared" si="4"/>
        <v>79566622</v>
      </c>
      <c r="N26" s="183">
        <f t="shared" si="4"/>
        <v>102033920</v>
      </c>
      <c r="O26" s="183">
        <f t="shared" si="4"/>
        <v>718703493</v>
      </c>
      <c r="P26" s="183">
        <f t="shared" si="4"/>
        <v>278690230</v>
      </c>
    </row>
    <row r="27" spans="1:16" x14ac:dyDescent="0.25">
      <c r="A27" s="182" t="s">
        <v>519</v>
      </c>
      <c r="B27" s="180">
        <v>0</v>
      </c>
      <c r="C27" s="180">
        <v>0</v>
      </c>
      <c r="D27" s="180">
        <v>0</v>
      </c>
      <c r="E27" s="181">
        <v>0</v>
      </c>
      <c r="F27" s="181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</row>
    <row r="28" spans="1:16" x14ac:dyDescent="0.25">
      <c r="A28" s="179" t="s">
        <v>518</v>
      </c>
      <c r="B28" s="64">
        <v>2901581500</v>
      </c>
      <c r="C28" s="64">
        <v>0</v>
      </c>
      <c r="D28" s="64">
        <v>3293112584</v>
      </c>
      <c r="E28" s="178">
        <v>0</v>
      </c>
      <c r="F28" s="178">
        <v>0</v>
      </c>
      <c r="G28" s="64">
        <v>1076609398</v>
      </c>
      <c r="H28" s="64">
        <v>38033793</v>
      </c>
      <c r="I28" s="64">
        <v>375698262</v>
      </c>
      <c r="J28" s="64">
        <v>229681442</v>
      </c>
      <c r="K28" s="64">
        <v>0</v>
      </c>
      <c r="L28" s="64">
        <v>394095424</v>
      </c>
      <c r="M28" s="64">
        <v>79566622</v>
      </c>
      <c r="N28" s="64">
        <v>102033920</v>
      </c>
      <c r="O28" s="64">
        <v>718703493</v>
      </c>
      <c r="P28" s="64">
        <v>278690230</v>
      </c>
    </row>
    <row r="29" spans="1:16" x14ac:dyDescent="0.25">
      <c r="A29" s="171" t="s">
        <v>515</v>
      </c>
      <c r="B29" s="170">
        <v>0</v>
      </c>
      <c r="C29" s="170">
        <v>0</v>
      </c>
      <c r="D29" s="170">
        <v>0</v>
      </c>
      <c r="E29" s="169">
        <v>0</v>
      </c>
      <c r="F29" s="170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</row>
    <row r="30" spans="1:16" ht="22.5" x14ac:dyDescent="0.25">
      <c r="A30" s="177" t="s">
        <v>462</v>
      </c>
      <c r="B30" s="176">
        <v>51662162</v>
      </c>
      <c r="C30" s="176">
        <v>0</v>
      </c>
      <c r="D30" s="176">
        <v>36440900</v>
      </c>
      <c r="E30" s="175">
        <v>0</v>
      </c>
      <c r="F30" s="176">
        <v>36440900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</row>
    <row r="31" spans="1:16" x14ac:dyDescent="0.25">
      <c r="A31" s="174" t="s">
        <v>517</v>
      </c>
      <c r="B31" s="172">
        <f t="shared" ref="B31:P31" si="5">B32+B33</f>
        <v>2953243662</v>
      </c>
      <c r="C31" s="172">
        <f t="shared" si="5"/>
        <v>0</v>
      </c>
      <c r="D31" s="172">
        <f t="shared" si="5"/>
        <v>3329553484</v>
      </c>
      <c r="E31" s="173">
        <f t="shared" si="5"/>
        <v>0</v>
      </c>
      <c r="F31" s="172">
        <f t="shared" si="5"/>
        <v>52696897</v>
      </c>
      <c r="G31" s="172">
        <f t="shared" si="5"/>
        <v>2717062067</v>
      </c>
      <c r="H31" s="172">
        <f t="shared" si="5"/>
        <v>36885488</v>
      </c>
      <c r="I31" s="172">
        <f t="shared" si="5"/>
        <v>49500000</v>
      </c>
      <c r="J31" s="172">
        <f t="shared" si="5"/>
        <v>32000000</v>
      </c>
      <c r="K31" s="172">
        <f t="shared" si="5"/>
        <v>0</v>
      </c>
      <c r="L31" s="172">
        <f t="shared" si="5"/>
        <v>243841323</v>
      </c>
      <c r="M31" s="172">
        <f t="shared" si="5"/>
        <v>7159905</v>
      </c>
      <c r="N31" s="172">
        <f t="shared" si="5"/>
        <v>4300000</v>
      </c>
      <c r="O31" s="172">
        <f t="shared" si="5"/>
        <v>175677804</v>
      </c>
      <c r="P31" s="172">
        <f t="shared" si="5"/>
        <v>10430000</v>
      </c>
    </row>
    <row r="32" spans="1:16" x14ac:dyDescent="0.25">
      <c r="A32" s="171" t="s">
        <v>516</v>
      </c>
      <c r="B32" s="170">
        <v>2893386860</v>
      </c>
      <c r="C32" s="170">
        <v>0</v>
      </c>
      <c r="D32" s="170">
        <v>3276856587</v>
      </c>
      <c r="E32" s="169">
        <v>0</v>
      </c>
      <c r="F32" s="169">
        <v>0</v>
      </c>
      <c r="G32" s="170">
        <v>2717062067</v>
      </c>
      <c r="H32" s="170">
        <v>36885488</v>
      </c>
      <c r="I32" s="170">
        <v>49500000</v>
      </c>
      <c r="J32" s="170">
        <v>32000000</v>
      </c>
      <c r="K32" s="170">
        <v>0</v>
      </c>
      <c r="L32" s="170">
        <v>243841323</v>
      </c>
      <c r="M32" s="170">
        <v>7159905</v>
      </c>
      <c r="N32" s="170">
        <v>4300000</v>
      </c>
      <c r="O32" s="170">
        <v>175677804</v>
      </c>
      <c r="P32" s="170">
        <v>10430000</v>
      </c>
    </row>
    <row r="33" spans="1:16" x14ac:dyDescent="0.25">
      <c r="A33" s="171" t="s">
        <v>515</v>
      </c>
      <c r="B33" s="170">
        <v>59856802</v>
      </c>
      <c r="C33" s="170">
        <v>0</v>
      </c>
      <c r="D33" s="170">
        <v>52696897</v>
      </c>
      <c r="E33" s="169">
        <v>0</v>
      </c>
      <c r="F33" s="170">
        <v>52696897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</row>
    <row r="34" spans="1:16" x14ac:dyDescent="0.25">
      <c r="B34" s="413" t="s">
        <v>440</v>
      </c>
      <c r="C34" s="413"/>
      <c r="D34" s="413"/>
      <c r="E34" s="413"/>
      <c r="F34" s="413"/>
      <c r="G34" s="413"/>
      <c r="H34" s="413"/>
    </row>
    <row r="35" spans="1:16" x14ac:dyDescent="0.25">
      <c r="B35" s="407" t="s">
        <v>636</v>
      </c>
      <c r="C35" s="407"/>
      <c r="D35" s="407"/>
      <c r="E35" s="407"/>
      <c r="F35" s="407"/>
      <c r="G35" s="407"/>
      <c r="H35" s="407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0" firstPageNumber="4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H27" sqref="H27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401" t="s">
        <v>439</v>
      </c>
      <c r="B1" s="402"/>
      <c r="C1" s="402"/>
      <c r="D1" s="402"/>
      <c r="E1" s="402"/>
      <c r="F1" s="61" t="s">
        <v>438</v>
      </c>
    </row>
    <row r="2" spans="1:6" ht="12.75" x14ac:dyDescent="0.25">
      <c r="A2" s="401" t="s">
        <v>514</v>
      </c>
      <c r="B2" s="402"/>
      <c r="C2" s="402"/>
      <c r="D2" s="402"/>
      <c r="E2" s="402"/>
      <c r="F2" s="61" t="s">
        <v>513</v>
      </c>
    </row>
    <row r="3" spans="1:6" ht="12.75" x14ac:dyDescent="0.25">
      <c r="A3" s="405"/>
      <c r="B3" s="414"/>
      <c r="C3" s="414"/>
      <c r="D3" s="414"/>
      <c r="E3" s="414"/>
      <c r="F3" s="414"/>
    </row>
    <row r="4" spans="1:6" ht="12.75" x14ac:dyDescent="0.25">
      <c r="A4" s="415" t="s">
        <v>512</v>
      </c>
      <c r="B4" s="414"/>
      <c r="C4" s="414"/>
      <c r="D4" s="414"/>
      <c r="E4" s="414"/>
      <c r="F4" s="414"/>
    </row>
    <row r="5" spans="1:6" ht="12.75" x14ac:dyDescent="0.25">
      <c r="A5" s="415" t="s">
        <v>511</v>
      </c>
      <c r="B5" s="414"/>
      <c r="C5" s="414"/>
      <c r="D5" s="414"/>
      <c r="E5" s="414"/>
      <c r="F5" s="414"/>
    </row>
    <row r="6" spans="1:6" ht="12.75" x14ac:dyDescent="0.25">
      <c r="A6" s="401" t="s">
        <v>484</v>
      </c>
      <c r="B6" s="417"/>
      <c r="C6" s="416" t="s">
        <v>75</v>
      </c>
      <c r="D6" s="402"/>
      <c r="E6" s="416" t="s">
        <v>74</v>
      </c>
      <c r="F6" s="402"/>
    </row>
    <row r="7" spans="1:6" ht="12.75" x14ac:dyDescent="0.25">
      <c r="A7" s="418" t="s">
        <v>510</v>
      </c>
      <c r="B7" s="419"/>
      <c r="C7" s="420">
        <f>SUM(C8:C17)</f>
        <v>727690395</v>
      </c>
      <c r="D7" s="421"/>
      <c r="E7" s="420">
        <f>SUM(E8:E17)</f>
        <v>0</v>
      </c>
      <c r="F7" s="421"/>
    </row>
    <row r="8" spans="1:6" ht="12.75" x14ac:dyDescent="0.25">
      <c r="A8" s="422" t="s">
        <v>509</v>
      </c>
      <c r="B8" s="423"/>
      <c r="C8" s="424">
        <v>8900900</v>
      </c>
      <c r="D8" s="425"/>
      <c r="E8" s="424">
        <v>0</v>
      </c>
      <c r="F8" s="425"/>
    </row>
    <row r="9" spans="1:6" ht="12.75" x14ac:dyDescent="0.25">
      <c r="A9" s="422" t="s">
        <v>508</v>
      </c>
      <c r="B9" s="423"/>
      <c r="C9" s="424">
        <v>0</v>
      </c>
      <c r="D9" s="425"/>
      <c r="E9" s="424">
        <v>0</v>
      </c>
      <c r="F9" s="425"/>
    </row>
    <row r="10" spans="1:6" ht="12.75" x14ac:dyDescent="0.25">
      <c r="A10" s="422" t="s">
        <v>507</v>
      </c>
      <c r="B10" s="423"/>
      <c r="C10" s="424">
        <v>0</v>
      </c>
      <c r="D10" s="425"/>
      <c r="E10" s="424">
        <v>0</v>
      </c>
      <c r="F10" s="425"/>
    </row>
    <row r="11" spans="1:6" ht="12.75" x14ac:dyDescent="0.25">
      <c r="A11" s="422" t="s">
        <v>506</v>
      </c>
      <c r="B11" s="423"/>
      <c r="C11" s="424">
        <v>375007494</v>
      </c>
      <c r="D11" s="425"/>
      <c r="E11" s="424">
        <v>0</v>
      </c>
      <c r="F11" s="425"/>
    </row>
    <row r="12" spans="1:6" ht="12.75" x14ac:dyDescent="0.25">
      <c r="A12" s="422" t="s">
        <v>505</v>
      </c>
      <c r="B12" s="423"/>
      <c r="C12" s="424"/>
      <c r="D12" s="425"/>
      <c r="E12" s="424"/>
      <c r="F12" s="425"/>
    </row>
    <row r="13" spans="1:6" ht="12.75" x14ac:dyDescent="0.25">
      <c r="A13" s="422" t="s">
        <v>504</v>
      </c>
      <c r="B13" s="423"/>
      <c r="C13" s="424"/>
      <c r="D13" s="425"/>
      <c r="E13" s="424"/>
      <c r="F13" s="425"/>
    </row>
    <row r="14" spans="1:6" ht="12.75" x14ac:dyDescent="0.25">
      <c r="A14" s="422" t="s">
        <v>503</v>
      </c>
      <c r="B14" s="423"/>
      <c r="C14" s="424">
        <v>0</v>
      </c>
      <c r="D14" s="425"/>
      <c r="E14" s="424">
        <v>0</v>
      </c>
      <c r="F14" s="425"/>
    </row>
    <row r="15" spans="1:6" ht="12.75" x14ac:dyDescent="0.25">
      <c r="A15" s="422" t="s">
        <v>502</v>
      </c>
      <c r="B15" s="423"/>
      <c r="C15" s="424">
        <v>218227023</v>
      </c>
      <c r="D15" s="425"/>
      <c r="E15" s="424">
        <v>0</v>
      </c>
      <c r="F15" s="425"/>
    </row>
    <row r="16" spans="1:6" ht="12.75" x14ac:dyDescent="0.25">
      <c r="A16" s="422" t="s">
        <v>501</v>
      </c>
      <c r="B16" s="423"/>
      <c r="C16" s="424">
        <v>124704978</v>
      </c>
      <c r="D16" s="425"/>
      <c r="E16" s="424">
        <v>0</v>
      </c>
      <c r="F16" s="425"/>
    </row>
    <row r="17" spans="1:6" ht="12.75" x14ac:dyDescent="0.25">
      <c r="A17" s="422" t="s">
        <v>500</v>
      </c>
      <c r="B17" s="423"/>
      <c r="C17" s="424">
        <v>850000</v>
      </c>
      <c r="D17" s="425"/>
      <c r="E17" s="424">
        <v>0</v>
      </c>
      <c r="F17" s="425"/>
    </row>
    <row r="18" spans="1:6" ht="12.75" x14ac:dyDescent="0.25">
      <c r="A18" s="426" t="s">
        <v>499</v>
      </c>
      <c r="B18" s="427"/>
      <c r="C18" s="428">
        <f>SUM(C19:C22)</f>
        <v>4000000</v>
      </c>
      <c r="D18" s="429"/>
      <c r="E18" s="428">
        <f>SUM(E19:E22)</f>
        <v>693249495</v>
      </c>
      <c r="F18" s="429"/>
    </row>
    <row r="19" spans="1:6" ht="12.75" x14ac:dyDescent="0.25">
      <c r="A19" s="422" t="s">
        <v>498</v>
      </c>
      <c r="B19" s="423"/>
      <c r="C19" s="424"/>
      <c r="D19" s="425"/>
      <c r="E19" s="424"/>
      <c r="F19" s="425"/>
    </row>
    <row r="20" spans="1:6" ht="12.75" x14ac:dyDescent="0.25">
      <c r="A20" s="422" t="s">
        <v>497</v>
      </c>
      <c r="B20" s="423"/>
      <c r="C20" s="424">
        <v>0</v>
      </c>
      <c r="D20" s="425"/>
      <c r="E20" s="424">
        <v>693249495</v>
      </c>
      <c r="F20" s="425"/>
    </row>
    <row r="21" spans="1:6" ht="12.75" x14ac:dyDescent="0.25">
      <c r="A21" s="422" t="s">
        <v>496</v>
      </c>
      <c r="B21" s="423"/>
      <c r="C21" s="424">
        <v>4000000</v>
      </c>
      <c r="D21" s="425"/>
      <c r="E21" s="424">
        <v>0</v>
      </c>
      <c r="F21" s="425"/>
    </row>
    <row r="22" spans="1:6" ht="12.75" x14ac:dyDescent="0.25">
      <c r="A22" s="422" t="s">
        <v>495</v>
      </c>
      <c r="B22" s="423"/>
      <c r="C22" s="424"/>
      <c r="D22" s="425"/>
      <c r="E22" s="424"/>
      <c r="F22" s="425"/>
    </row>
    <row r="23" spans="1:6" ht="12.75" x14ac:dyDescent="0.25">
      <c r="A23" s="426" t="s">
        <v>494</v>
      </c>
      <c r="B23" s="427"/>
      <c r="C23" s="428">
        <v>0</v>
      </c>
      <c r="D23" s="429"/>
      <c r="E23" s="428">
        <v>2000000</v>
      </c>
      <c r="F23" s="429"/>
    </row>
    <row r="24" spans="1:6" ht="12.75" x14ac:dyDescent="0.25">
      <c r="A24" s="430" t="s">
        <v>493</v>
      </c>
      <c r="B24" s="431"/>
      <c r="C24" s="432">
        <v>0</v>
      </c>
      <c r="D24" s="433"/>
      <c r="E24" s="432">
        <v>2000000</v>
      </c>
      <c r="F24" s="433"/>
    </row>
    <row r="25" spans="1:6" ht="12.75" x14ac:dyDescent="0.25">
      <c r="A25" s="434" t="s">
        <v>89</v>
      </c>
      <c r="B25" s="435"/>
      <c r="C25" s="436">
        <f>C$7+C$18+C$23</f>
        <v>731690395</v>
      </c>
      <c r="D25" s="437"/>
      <c r="E25" s="436">
        <f>E$7+E$18+E$23</f>
        <v>695249495</v>
      </c>
      <c r="F25" s="437"/>
    </row>
    <row r="27" spans="1:6" ht="12.75" x14ac:dyDescent="0.25">
      <c r="A27" s="415" t="s">
        <v>464</v>
      </c>
      <c r="B27" s="414"/>
      <c r="C27" s="414"/>
      <c r="D27" s="414"/>
      <c r="E27" s="414"/>
      <c r="F27" s="414"/>
    </row>
    <row r="28" spans="1:6" ht="12.75" x14ac:dyDescent="0.25">
      <c r="A28" s="438" t="s">
        <v>492</v>
      </c>
      <c r="B28" s="439"/>
      <c r="C28" s="440"/>
      <c r="D28" s="441"/>
      <c r="E28" s="440"/>
      <c r="F28" s="441"/>
    </row>
    <row r="29" spans="1:6" ht="12.75" x14ac:dyDescent="0.25">
      <c r="A29" s="442" t="s">
        <v>491</v>
      </c>
      <c r="B29" s="443"/>
      <c r="C29" s="444">
        <v>0</v>
      </c>
      <c r="D29" s="445"/>
      <c r="E29" s="444">
        <v>0</v>
      </c>
      <c r="F29" s="445"/>
    </row>
    <row r="30" spans="1:6" ht="12.75" x14ac:dyDescent="0.25">
      <c r="A30" s="446" t="s">
        <v>490</v>
      </c>
      <c r="B30" s="447"/>
      <c r="C30" s="448">
        <v>0</v>
      </c>
      <c r="D30" s="449"/>
      <c r="E30" s="450">
        <v>36440900</v>
      </c>
      <c r="F30" s="451"/>
    </row>
    <row r="31" spans="1:6" ht="12.75" x14ac:dyDescent="0.25">
      <c r="A31" s="434" t="s">
        <v>89</v>
      </c>
      <c r="B31" s="435"/>
      <c r="C31" s="436">
        <f>SUM(C28:C30)</f>
        <v>0</v>
      </c>
      <c r="D31" s="437"/>
      <c r="E31" s="436">
        <f>SUM(E28:E30)</f>
        <v>36440900</v>
      </c>
      <c r="F31" s="437"/>
    </row>
    <row r="32" spans="1:6" ht="12.75" x14ac:dyDescent="0.25">
      <c r="A32" s="452"/>
      <c r="B32" s="453"/>
      <c r="C32" s="452"/>
      <c r="D32" s="453"/>
      <c r="E32" s="452"/>
      <c r="F32" s="453"/>
    </row>
    <row r="33" spans="1:6" ht="12.75" x14ac:dyDescent="0.25">
      <c r="A33" s="454" t="s">
        <v>489</v>
      </c>
      <c r="B33" s="455"/>
      <c r="C33" s="455"/>
      <c r="D33" s="455"/>
      <c r="E33" s="456">
        <f xml:space="preserve"> E30+E29-C29</f>
        <v>36440900</v>
      </c>
      <c r="F33" s="457"/>
    </row>
    <row r="34" spans="1:6" ht="12.75" x14ac:dyDescent="0.25">
      <c r="A34" s="452"/>
      <c r="B34" s="453"/>
      <c r="C34" s="458"/>
      <c r="D34" s="459"/>
      <c r="E34" s="458"/>
      <c r="F34" s="459"/>
    </row>
    <row r="35" spans="1:6" ht="12.75" x14ac:dyDescent="0.25">
      <c r="A35" s="434" t="s">
        <v>460</v>
      </c>
      <c r="B35" s="435"/>
      <c r="C35" s="436">
        <f>C31+C25</f>
        <v>731690395</v>
      </c>
      <c r="D35" s="437"/>
      <c r="E35" s="436">
        <f>E31+E25</f>
        <v>731690395</v>
      </c>
      <c r="F35" s="437"/>
    </row>
  </sheetData>
  <mergeCells count="89"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A27:F27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H31" sqref="H31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401" t="s">
        <v>439</v>
      </c>
      <c r="B1" s="402"/>
      <c r="C1" s="402"/>
      <c r="D1" s="402"/>
      <c r="E1" s="402"/>
      <c r="F1" s="61" t="s">
        <v>438</v>
      </c>
    </row>
    <row r="2" spans="1:6" ht="12.75" x14ac:dyDescent="0.25">
      <c r="A2" s="401" t="s">
        <v>488</v>
      </c>
      <c r="B2" s="402"/>
      <c r="C2" s="402"/>
      <c r="D2" s="402"/>
      <c r="E2" s="402"/>
      <c r="F2" s="61" t="s">
        <v>487</v>
      </c>
    </row>
    <row r="3" spans="1:6" ht="12.75" x14ac:dyDescent="0.25">
      <c r="A3" s="405"/>
      <c r="B3" s="414"/>
      <c r="C3" s="414"/>
      <c r="D3" s="414"/>
      <c r="E3" s="414"/>
      <c r="F3" s="414"/>
    </row>
    <row r="4" spans="1:6" ht="12.75" x14ac:dyDescent="0.25">
      <c r="A4" s="415" t="s">
        <v>486</v>
      </c>
      <c r="B4" s="414"/>
      <c r="C4" s="414"/>
      <c r="D4" s="414"/>
      <c r="E4" s="414"/>
      <c r="F4" s="414"/>
    </row>
    <row r="5" spans="1:6" ht="12.75" x14ac:dyDescent="0.25">
      <c r="A5" s="415" t="s">
        <v>485</v>
      </c>
      <c r="B5" s="414"/>
      <c r="C5" s="414"/>
      <c r="D5" s="414"/>
      <c r="E5" s="414"/>
      <c r="F5" s="414"/>
    </row>
    <row r="6" spans="1:6" ht="12.75" x14ac:dyDescent="0.25">
      <c r="A6" s="401" t="s">
        <v>484</v>
      </c>
      <c r="B6" s="417"/>
      <c r="C6" s="416" t="s">
        <v>75</v>
      </c>
      <c r="D6" s="402"/>
      <c r="E6" s="416" t="s">
        <v>74</v>
      </c>
      <c r="F6" s="402"/>
    </row>
    <row r="7" spans="1:6" ht="12.75" x14ac:dyDescent="0.25">
      <c r="A7" s="418" t="s">
        <v>483</v>
      </c>
      <c r="B7" s="419"/>
      <c r="C7" s="420">
        <f>SUM(C8:C17)</f>
        <v>3293112584</v>
      </c>
      <c r="D7" s="421"/>
      <c r="E7" s="420">
        <f>SUM(E8:E17)</f>
        <v>3276856587</v>
      </c>
      <c r="F7" s="421"/>
    </row>
    <row r="8" spans="1:6" ht="12.75" x14ac:dyDescent="0.25">
      <c r="A8" s="422" t="s">
        <v>482</v>
      </c>
      <c r="B8" s="423"/>
      <c r="C8" s="424">
        <v>1076609398</v>
      </c>
      <c r="D8" s="425"/>
      <c r="E8" s="424">
        <v>2717062067</v>
      </c>
      <c r="F8" s="425"/>
    </row>
    <row r="9" spans="1:6" ht="12.75" x14ac:dyDescent="0.25">
      <c r="A9" s="422" t="s">
        <v>481</v>
      </c>
      <c r="B9" s="423"/>
      <c r="C9" s="424">
        <v>38033793</v>
      </c>
      <c r="D9" s="425"/>
      <c r="E9" s="424">
        <v>36885488</v>
      </c>
      <c r="F9" s="425"/>
    </row>
    <row r="10" spans="1:6" ht="12.75" x14ac:dyDescent="0.25">
      <c r="A10" s="422" t="s">
        <v>480</v>
      </c>
      <c r="B10" s="423"/>
      <c r="C10" s="424">
        <v>375698262</v>
      </c>
      <c r="D10" s="425"/>
      <c r="E10" s="424">
        <v>49500000</v>
      </c>
      <c r="F10" s="425"/>
    </row>
    <row r="11" spans="1:6" ht="12.75" x14ac:dyDescent="0.25">
      <c r="A11" s="422" t="s">
        <v>479</v>
      </c>
      <c r="B11" s="423"/>
      <c r="C11" s="424">
        <v>229681442</v>
      </c>
      <c r="D11" s="425"/>
      <c r="E11" s="424">
        <v>32000000</v>
      </c>
      <c r="F11" s="425"/>
    </row>
    <row r="12" spans="1:6" ht="12.75" x14ac:dyDescent="0.25">
      <c r="A12" s="422" t="s">
        <v>478</v>
      </c>
      <c r="B12" s="423"/>
      <c r="C12" s="424"/>
      <c r="D12" s="425"/>
      <c r="E12" s="424"/>
      <c r="F12" s="425"/>
    </row>
    <row r="13" spans="1:6" ht="12.75" x14ac:dyDescent="0.25">
      <c r="A13" s="422" t="s">
        <v>477</v>
      </c>
      <c r="B13" s="423"/>
      <c r="C13" s="424">
        <v>394095424</v>
      </c>
      <c r="D13" s="425"/>
      <c r="E13" s="424">
        <v>243841323</v>
      </c>
      <c r="F13" s="425"/>
    </row>
    <row r="14" spans="1:6" ht="12.75" x14ac:dyDescent="0.25">
      <c r="A14" s="422" t="s">
        <v>476</v>
      </c>
      <c r="B14" s="423"/>
      <c r="C14" s="424">
        <v>79566622</v>
      </c>
      <c r="D14" s="425"/>
      <c r="E14" s="424">
        <v>7159905</v>
      </c>
      <c r="F14" s="425"/>
    </row>
    <row r="15" spans="1:6" ht="12.75" x14ac:dyDescent="0.25">
      <c r="A15" s="422" t="s">
        <v>475</v>
      </c>
      <c r="B15" s="423"/>
      <c r="C15" s="424">
        <v>102033920</v>
      </c>
      <c r="D15" s="425"/>
      <c r="E15" s="424">
        <v>4300000</v>
      </c>
      <c r="F15" s="425"/>
    </row>
    <row r="16" spans="1:6" ht="12.75" x14ac:dyDescent="0.25">
      <c r="A16" s="422" t="s">
        <v>474</v>
      </c>
      <c r="B16" s="423"/>
      <c r="C16" s="424">
        <v>718703493</v>
      </c>
      <c r="D16" s="425"/>
      <c r="E16" s="424">
        <v>175677804</v>
      </c>
      <c r="F16" s="425"/>
    </row>
    <row r="17" spans="1:6" ht="12.75" x14ac:dyDescent="0.25">
      <c r="A17" s="422" t="s">
        <v>473</v>
      </c>
      <c r="B17" s="423"/>
      <c r="C17" s="424">
        <v>278690230</v>
      </c>
      <c r="D17" s="425"/>
      <c r="E17" s="424">
        <v>10430000</v>
      </c>
      <c r="F17" s="425"/>
    </row>
    <row r="18" spans="1:6" ht="12.75" x14ac:dyDescent="0.25">
      <c r="A18" s="426" t="s">
        <v>472</v>
      </c>
      <c r="B18" s="427"/>
      <c r="C18" s="428">
        <f>SUM(C19:C24)</f>
        <v>0</v>
      </c>
      <c r="D18" s="429"/>
      <c r="E18" s="428">
        <f>SUM(E19:E24)</f>
        <v>52696897</v>
      </c>
      <c r="F18" s="429"/>
    </row>
    <row r="19" spans="1:6" ht="12.75" x14ac:dyDescent="0.25">
      <c r="A19" s="422" t="s">
        <v>471</v>
      </c>
      <c r="B19" s="423"/>
      <c r="C19" s="424"/>
      <c r="D19" s="425"/>
      <c r="E19" s="424"/>
      <c r="F19" s="425"/>
    </row>
    <row r="20" spans="1:6" ht="12.75" x14ac:dyDescent="0.25">
      <c r="A20" s="422" t="s">
        <v>470</v>
      </c>
      <c r="B20" s="423"/>
      <c r="C20" s="424"/>
      <c r="D20" s="425"/>
      <c r="E20" s="424"/>
      <c r="F20" s="425"/>
    </row>
    <row r="21" spans="1:6" ht="12.75" x14ac:dyDescent="0.25">
      <c r="A21" s="422" t="s">
        <v>469</v>
      </c>
      <c r="B21" s="423"/>
      <c r="C21" s="424">
        <v>0</v>
      </c>
      <c r="D21" s="425"/>
      <c r="E21" s="424">
        <v>52696897</v>
      </c>
      <c r="F21" s="425"/>
    </row>
    <row r="22" spans="1:6" ht="12.75" x14ac:dyDescent="0.25">
      <c r="A22" s="422" t="s">
        <v>468</v>
      </c>
      <c r="B22" s="423"/>
      <c r="C22" s="424"/>
      <c r="D22" s="425"/>
      <c r="E22" s="424"/>
      <c r="F22" s="425"/>
    </row>
    <row r="23" spans="1:6" ht="12.75" x14ac:dyDescent="0.25">
      <c r="A23" s="422" t="s">
        <v>467</v>
      </c>
      <c r="B23" s="423"/>
      <c r="C23" s="424"/>
      <c r="D23" s="425"/>
      <c r="E23" s="424"/>
      <c r="F23" s="425"/>
    </row>
    <row r="24" spans="1:6" ht="12.75" x14ac:dyDescent="0.25">
      <c r="A24" s="430" t="s">
        <v>466</v>
      </c>
      <c r="B24" s="431"/>
      <c r="C24" s="432"/>
      <c r="D24" s="433"/>
      <c r="E24" s="432"/>
      <c r="F24" s="433"/>
    </row>
    <row r="25" spans="1:6" ht="12.75" x14ac:dyDescent="0.25">
      <c r="A25" s="434" t="s">
        <v>465</v>
      </c>
      <c r="B25" s="435"/>
      <c r="C25" s="436">
        <f>C$7+C$18</f>
        <v>3293112584</v>
      </c>
      <c r="D25" s="437"/>
      <c r="E25" s="436">
        <f>E$7+E$18</f>
        <v>3329553484</v>
      </c>
      <c r="F25" s="437"/>
    </row>
    <row r="26" spans="1:6" ht="12.75" x14ac:dyDescent="0.25">
      <c r="A26" s="405"/>
      <c r="B26" s="414"/>
      <c r="C26" s="414"/>
      <c r="D26" s="414"/>
      <c r="E26" s="414"/>
      <c r="F26" s="414"/>
    </row>
    <row r="27" spans="1:6" ht="12.75" x14ac:dyDescent="0.25">
      <c r="A27" s="415" t="s">
        <v>464</v>
      </c>
      <c r="B27" s="414"/>
      <c r="C27" s="414"/>
      <c r="D27" s="414"/>
      <c r="E27" s="414"/>
      <c r="F27" s="414"/>
    </row>
    <row r="29" spans="1:6" ht="12.75" x14ac:dyDescent="0.25">
      <c r="A29" s="438" t="s">
        <v>463</v>
      </c>
      <c r="B29" s="439"/>
      <c r="C29" s="440">
        <v>0</v>
      </c>
      <c r="D29" s="441"/>
      <c r="E29" s="440">
        <v>0</v>
      </c>
      <c r="F29" s="441"/>
    </row>
    <row r="30" spans="1:6" ht="12.75" x14ac:dyDescent="0.25">
      <c r="A30" s="446" t="s">
        <v>462</v>
      </c>
      <c r="B30" s="447"/>
      <c r="C30" s="450">
        <v>36440900</v>
      </c>
      <c r="D30" s="451"/>
      <c r="E30" s="448">
        <v>0</v>
      </c>
      <c r="F30" s="449"/>
    </row>
    <row r="31" spans="1:6" ht="12.75" x14ac:dyDescent="0.25">
      <c r="A31" s="434" t="s">
        <v>89</v>
      </c>
      <c r="B31" s="435"/>
      <c r="C31" s="436">
        <f>SUM(C29:C30)</f>
        <v>36440900</v>
      </c>
      <c r="D31" s="437"/>
      <c r="E31" s="436">
        <f>SUM(E29:E30)</f>
        <v>0</v>
      </c>
      <c r="F31" s="437"/>
    </row>
    <row r="32" spans="1:6" ht="12.75" x14ac:dyDescent="0.25">
      <c r="A32" s="452"/>
      <c r="B32" s="453"/>
      <c r="C32" s="452"/>
      <c r="D32" s="453"/>
      <c r="E32" s="452"/>
      <c r="F32" s="453"/>
    </row>
    <row r="33" spans="1:6" ht="12.75" x14ac:dyDescent="0.25">
      <c r="A33" s="454" t="s">
        <v>461</v>
      </c>
      <c r="B33" s="455"/>
      <c r="C33" s="455"/>
      <c r="D33" s="455"/>
      <c r="E33" s="456">
        <f xml:space="preserve"> C30+C29-E29</f>
        <v>36440900</v>
      </c>
      <c r="F33" s="457"/>
    </row>
    <row r="34" spans="1:6" ht="12.75" x14ac:dyDescent="0.25">
      <c r="A34" s="452"/>
      <c r="B34" s="453"/>
      <c r="C34" s="452"/>
      <c r="D34" s="453"/>
      <c r="E34" s="452"/>
      <c r="F34" s="453"/>
    </row>
    <row r="35" spans="1:6" ht="12.75" x14ac:dyDescent="0.25">
      <c r="A35" s="434" t="s">
        <v>460</v>
      </c>
      <c r="B35" s="435"/>
      <c r="C35" s="436">
        <f>C31+C25</f>
        <v>3329553484</v>
      </c>
      <c r="D35" s="437"/>
      <c r="E35" s="436">
        <f>E31+E25</f>
        <v>3329553484</v>
      </c>
      <c r="F35" s="437"/>
    </row>
  </sheetData>
  <mergeCells count="87"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D4" sqref="D4"/>
    </sheetView>
  </sheetViews>
  <sheetFormatPr baseColWidth="10" defaultRowHeight="11.25" x14ac:dyDescent="0.25"/>
  <cols>
    <col min="1" max="1" width="4.42578125" style="1" bestFit="1" customWidth="1"/>
    <col min="2" max="2" width="51.28515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401" t="s">
        <v>439</v>
      </c>
      <c r="B1" s="402"/>
      <c r="C1" s="402"/>
      <c r="D1" s="402"/>
      <c r="E1" s="61" t="s">
        <v>438</v>
      </c>
    </row>
    <row r="2" spans="1:5" ht="12.75" x14ac:dyDescent="0.25">
      <c r="A2" s="401" t="s">
        <v>459</v>
      </c>
      <c r="B2" s="402"/>
      <c r="C2" s="402"/>
      <c r="D2" s="402"/>
      <c r="E2" s="61">
        <v>3</v>
      </c>
    </row>
    <row r="3" spans="1:5" ht="12.75" x14ac:dyDescent="0.25">
      <c r="A3" s="460" t="s">
        <v>75</v>
      </c>
      <c r="B3" s="461"/>
      <c r="C3" s="461"/>
      <c r="D3" s="461"/>
      <c r="E3" s="461"/>
    </row>
    <row r="4" spans="1:5" ht="33.75" x14ac:dyDescent="0.25">
      <c r="A4" s="167" t="s">
        <v>421</v>
      </c>
      <c r="B4" s="96" t="s">
        <v>114</v>
      </c>
      <c r="C4" s="96" t="s">
        <v>420</v>
      </c>
      <c r="D4" s="252" t="s">
        <v>638</v>
      </c>
      <c r="E4" s="96" t="s">
        <v>419</v>
      </c>
    </row>
    <row r="5" spans="1:5" x14ac:dyDescent="0.25">
      <c r="A5" s="101"/>
      <c r="B5" s="101"/>
      <c r="C5" s="166" t="s">
        <v>418</v>
      </c>
      <c r="D5" s="166" t="s">
        <v>417</v>
      </c>
      <c r="E5" s="101" t="s">
        <v>416</v>
      </c>
    </row>
    <row r="6" spans="1:5" ht="12.75" x14ac:dyDescent="0.25">
      <c r="A6" s="462" t="s">
        <v>458</v>
      </c>
      <c r="B6" s="463"/>
      <c r="C6" s="43">
        <v>555989122</v>
      </c>
      <c r="D6" s="43">
        <v>0</v>
      </c>
      <c r="E6" s="43">
        <v>731690395</v>
      </c>
    </row>
    <row r="7" spans="1:5" ht="12.75" x14ac:dyDescent="0.25">
      <c r="A7" s="430" t="s">
        <v>435</v>
      </c>
      <c r="B7" s="431"/>
      <c r="C7" s="102">
        <v>555989122</v>
      </c>
      <c r="D7" s="102">
        <v>0</v>
      </c>
      <c r="E7" s="102">
        <v>731690395</v>
      </c>
    </row>
    <row r="8" spans="1:5" x14ac:dyDescent="0.25">
      <c r="A8" s="132" t="s">
        <v>63</v>
      </c>
      <c r="B8" s="165" t="s">
        <v>62</v>
      </c>
      <c r="C8" s="39">
        <v>0</v>
      </c>
      <c r="D8" s="39">
        <v>0</v>
      </c>
      <c r="E8" s="39">
        <v>0</v>
      </c>
    </row>
    <row r="9" spans="1:5" x14ac:dyDescent="0.25">
      <c r="A9" s="132" t="s">
        <v>434</v>
      </c>
      <c r="B9" s="165" t="s">
        <v>433</v>
      </c>
      <c r="C9" s="39">
        <v>477326960</v>
      </c>
      <c r="D9" s="39">
        <v>0</v>
      </c>
      <c r="E9" s="39">
        <v>0</v>
      </c>
    </row>
    <row r="10" spans="1:5" x14ac:dyDescent="0.25">
      <c r="A10" s="132" t="s">
        <v>68</v>
      </c>
      <c r="B10" s="165" t="s">
        <v>432</v>
      </c>
      <c r="C10" s="39">
        <v>4000000</v>
      </c>
      <c r="D10" s="39">
        <v>0</v>
      </c>
      <c r="E10" s="39">
        <v>4000000</v>
      </c>
    </row>
    <row r="11" spans="1:5" x14ac:dyDescent="0.25">
      <c r="A11" s="132" t="s">
        <v>431</v>
      </c>
      <c r="B11" s="165" t="s">
        <v>457</v>
      </c>
      <c r="C11" s="39">
        <v>390343</v>
      </c>
      <c r="D11" s="39">
        <v>0</v>
      </c>
      <c r="E11" s="39">
        <v>8000000</v>
      </c>
    </row>
    <row r="12" spans="1:5" x14ac:dyDescent="0.25">
      <c r="A12" s="132" t="s">
        <v>429</v>
      </c>
      <c r="B12" s="165" t="s">
        <v>428</v>
      </c>
      <c r="C12" s="39">
        <v>0</v>
      </c>
      <c r="D12" s="39">
        <v>0</v>
      </c>
      <c r="E12" s="39">
        <v>0</v>
      </c>
    </row>
    <row r="13" spans="1:5" x14ac:dyDescent="0.25">
      <c r="A13" s="132" t="s">
        <v>427</v>
      </c>
      <c r="B13" s="165" t="s">
        <v>426</v>
      </c>
      <c r="C13" s="39">
        <v>39186700</v>
      </c>
      <c r="D13" s="39">
        <v>0</v>
      </c>
      <c r="E13" s="39">
        <v>24638394</v>
      </c>
    </row>
    <row r="14" spans="1:5" x14ac:dyDescent="0.25">
      <c r="A14" s="132" t="s">
        <v>425</v>
      </c>
      <c r="B14" s="165" t="s">
        <v>424</v>
      </c>
      <c r="C14" s="39">
        <v>0</v>
      </c>
      <c r="D14" s="39">
        <v>0</v>
      </c>
      <c r="E14" s="39">
        <v>0</v>
      </c>
    </row>
    <row r="15" spans="1:5" x14ac:dyDescent="0.25">
      <c r="A15" s="132" t="s">
        <v>423</v>
      </c>
      <c r="B15" s="165" t="s">
        <v>456</v>
      </c>
      <c r="C15" s="39">
        <v>35085119</v>
      </c>
      <c r="D15" s="39">
        <v>0</v>
      </c>
      <c r="E15" s="39">
        <v>695052001</v>
      </c>
    </row>
    <row r="16" spans="1:5" x14ac:dyDescent="0.25">
      <c r="A16" s="132" t="s">
        <v>59</v>
      </c>
      <c r="B16" s="165" t="s">
        <v>58</v>
      </c>
      <c r="C16" s="39">
        <v>0</v>
      </c>
      <c r="D16" s="39">
        <v>0</v>
      </c>
      <c r="E16" s="39">
        <v>0</v>
      </c>
    </row>
    <row r="17" spans="1:5" x14ac:dyDescent="0.25">
      <c r="A17" s="132" t="s">
        <v>57</v>
      </c>
      <c r="B17" s="165" t="s">
        <v>56</v>
      </c>
      <c r="C17" s="39">
        <v>0</v>
      </c>
      <c r="D17" s="39">
        <v>0</v>
      </c>
      <c r="E17" s="39">
        <v>0</v>
      </c>
    </row>
    <row r="18" spans="1:5" x14ac:dyDescent="0.25">
      <c r="A18" s="134" t="s">
        <v>362</v>
      </c>
      <c r="B18" s="164" t="s">
        <v>361</v>
      </c>
      <c r="C18" s="102">
        <v>0</v>
      </c>
      <c r="D18" s="102">
        <v>0</v>
      </c>
      <c r="E18" s="102">
        <v>0</v>
      </c>
    </row>
    <row r="19" spans="1:5" ht="12.75" x14ac:dyDescent="0.25">
      <c r="A19" s="446" t="s">
        <v>399</v>
      </c>
      <c r="B19" s="447"/>
      <c r="C19" s="105">
        <v>0</v>
      </c>
      <c r="D19" s="105">
        <v>0</v>
      </c>
      <c r="E19" s="105">
        <v>0</v>
      </c>
    </row>
    <row r="20" spans="1:5" x14ac:dyDescent="0.25">
      <c r="A20" s="147" t="s">
        <v>360</v>
      </c>
      <c r="B20" s="73" t="s">
        <v>359</v>
      </c>
      <c r="C20" s="144">
        <v>0</v>
      </c>
      <c r="D20" s="144">
        <v>0</v>
      </c>
      <c r="E20" s="144">
        <v>0</v>
      </c>
    </row>
    <row r="21" spans="1:5" x14ac:dyDescent="0.25">
      <c r="A21" s="130" t="s">
        <v>358</v>
      </c>
      <c r="B21" s="69" t="s">
        <v>273</v>
      </c>
      <c r="C21" s="105">
        <v>0</v>
      </c>
      <c r="D21" s="105">
        <v>0</v>
      </c>
      <c r="E21" s="105">
        <v>0</v>
      </c>
    </row>
    <row r="22" spans="1:5" x14ac:dyDescent="0.25">
      <c r="A22" s="168" t="s">
        <v>421</v>
      </c>
    </row>
    <row r="23" spans="1:5" ht="33.75" x14ac:dyDescent="0.25">
      <c r="A23" s="167" t="s">
        <v>421</v>
      </c>
      <c r="B23" s="96" t="s">
        <v>113</v>
      </c>
      <c r="C23" s="96" t="s">
        <v>420</v>
      </c>
      <c r="D23" s="252" t="s">
        <v>638</v>
      </c>
      <c r="E23" s="96" t="s">
        <v>419</v>
      </c>
    </row>
    <row r="24" spans="1:5" x14ac:dyDescent="0.25">
      <c r="A24" s="101"/>
      <c r="B24" s="101"/>
      <c r="C24" s="166" t="s">
        <v>418</v>
      </c>
      <c r="D24" s="166" t="s">
        <v>417</v>
      </c>
      <c r="E24" s="101" t="s">
        <v>416</v>
      </c>
    </row>
    <row r="25" spans="1:5" ht="12.75" x14ac:dyDescent="0.25">
      <c r="A25" s="462" t="s">
        <v>455</v>
      </c>
      <c r="B25" s="463"/>
      <c r="C25" s="43">
        <v>2953243662</v>
      </c>
      <c r="D25" s="43">
        <v>0</v>
      </c>
      <c r="E25" s="43">
        <v>3329553484</v>
      </c>
    </row>
    <row r="26" spans="1:5" ht="12.75" x14ac:dyDescent="0.25">
      <c r="A26" s="430" t="s">
        <v>414</v>
      </c>
      <c r="B26" s="431"/>
      <c r="C26" s="102">
        <v>2901581500</v>
      </c>
      <c r="D26" s="102">
        <v>0</v>
      </c>
      <c r="E26" s="102">
        <v>3293112584</v>
      </c>
    </row>
    <row r="27" spans="1:5" x14ac:dyDescent="0.25">
      <c r="A27" s="132" t="s">
        <v>454</v>
      </c>
      <c r="B27" s="165" t="s">
        <v>453</v>
      </c>
      <c r="C27" s="39">
        <v>480247347</v>
      </c>
      <c r="D27" s="39">
        <v>0</v>
      </c>
      <c r="E27" s="39">
        <v>503135782</v>
      </c>
    </row>
    <row r="28" spans="1:5" x14ac:dyDescent="0.25">
      <c r="A28" s="132" t="s">
        <v>452</v>
      </c>
      <c r="B28" s="165" t="s">
        <v>451</v>
      </c>
      <c r="C28" s="39">
        <v>1340197376</v>
      </c>
      <c r="D28" s="39">
        <v>0</v>
      </c>
      <c r="E28" s="39">
        <v>1442245957</v>
      </c>
    </row>
    <row r="29" spans="1:5" x14ac:dyDescent="0.25">
      <c r="A29" s="132" t="s">
        <v>450</v>
      </c>
      <c r="B29" s="165" t="s">
        <v>449</v>
      </c>
      <c r="C29" s="39">
        <v>0</v>
      </c>
      <c r="D29" s="39">
        <v>0</v>
      </c>
      <c r="E29" s="39">
        <v>0</v>
      </c>
    </row>
    <row r="30" spans="1:5" x14ac:dyDescent="0.25">
      <c r="A30" s="132" t="s">
        <v>448</v>
      </c>
      <c r="B30" s="165" t="s">
        <v>447</v>
      </c>
      <c r="C30" s="39">
        <v>755076872</v>
      </c>
      <c r="D30" s="39">
        <v>0</v>
      </c>
      <c r="E30" s="39">
        <v>793433716</v>
      </c>
    </row>
    <row r="31" spans="1:5" x14ac:dyDescent="0.25">
      <c r="A31" s="132" t="s">
        <v>446</v>
      </c>
      <c r="B31" s="165" t="s">
        <v>445</v>
      </c>
      <c r="C31" s="39">
        <v>0</v>
      </c>
      <c r="D31" s="39">
        <v>0</v>
      </c>
      <c r="E31" s="39">
        <v>0</v>
      </c>
    </row>
    <row r="32" spans="1:5" x14ac:dyDescent="0.25">
      <c r="A32" s="132" t="s">
        <v>444</v>
      </c>
      <c r="B32" s="165" t="s">
        <v>443</v>
      </c>
      <c r="C32" s="39">
        <v>8059905</v>
      </c>
      <c r="D32" s="39">
        <v>0</v>
      </c>
      <c r="E32" s="39">
        <v>370000</v>
      </c>
    </row>
    <row r="33" spans="1:5" x14ac:dyDescent="0.25">
      <c r="A33" s="132" t="s">
        <v>442</v>
      </c>
      <c r="B33" s="165" t="s">
        <v>441</v>
      </c>
      <c r="C33" s="39">
        <v>318000000</v>
      </c>
      <c r="D33" s="39">
        <v>0</v>
      </c>
      <c r="E33" s="39">
        <v>553927129</v>
      </c>
    </row>
    <row r="34" spans="1:5" x14ac:dyDescent="0.25">
      <c r="A34" s="134" t="s">
        <v>276</v>
      </c>
      <c r="B34" s="164" t="s">
        <v>275</v>
      </c>
      <c r="C34" s="102">
        <v>0</v>
      </c>
      <c r="D34" s="102">
        <v>0</v>
      </c>
      <c r="E34" s="102">
        <v>0</v>
      </c>
    </row>
    <row r="35" spans="1:5" ht="12.75" x14ac:dyDescent="0.25">
      <c r="A35" s="446" t="s">
        <v>399</v>
      </c>
      <c r="B35" s="447"/>
      <c r="C35" s="105">
        <v>51662162</v>
      </c>
      <c r="D35" s="105">
        <v>0</v>
      </c>
      <c r="E35" s="105">
        <v>36440900</v>
      </c>
    </row>
    <row r="36" spans="1:5" x14ac:dyDescent="0.25">
      <c r="A36" s="147" t="s">
        <v>274</v>
      </c>
      <c r="B36" s="73" t="s">
        <v>273</v>
      </c>
      <c r="C36" s="144">
        <v>0</v>
      </c>
      <c r="D36" s="144">
        <v>0</v>
      </c>
      <c r="E36" s="144">
        <v>0</v>
      </c>
    </row>
    <row r="37" spans="1:5" x14ac:dyDescent="0.25">
      <c r="A37" s="130" t="s">
        <v>270</v>
      </c>
      <c r="B37" s="69" t="s">
        <v>126</v>
      </c>
      <c r="C37" s="105">
        <v>51662162</v>
      </c>
      <c r="D37" s="105">
        <v>0</v>
      </c>
      <c r="E37" s="105">
        <v>36440900</v>
      </c>
    </row>
    <row r="38" spans="1:5" ht="9.9499999999999993" customHeight="1" x14ac:dyDescent="0.25">
      <c r="A38" s="21" t="s">
        <v>440</v>
      </c>
      <c r="B38" s="21"/>
      <c r="C38" s="21"/>
      <c r="D38" s="21"/>
      <c r="E38" s="21"/>
    </row>
    <row r="39" spans="1:5" ht="9.9499999999999993" customHeight="1" x14ac:dyDescent="0.25">
      <c r="A39" s="21" t="s">
        <v>636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10" workbookViewId="0">
      <selection activeCell="D46" sqref="D46"/>
    </sheetView>
  </sheetViews>
  <sheetFormatPr baseColWidth="10" defaultRowHeight="11.25" x14ac:dyDescent="0.25"/>
  <cols>
    <col min="1" max="1" width="4.140625" style="1" bestFit="1" customWidth="1"/>
    <col min="2" max="2" width="45.140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401" t="s">
        <v>439</v>
      </c>
      <c r="B1" s="402"/>
      <c r="C1" s="402"/>
      <c r="D1" s="402"/>
      <c r="E1" s="61" t="s">
        <v>438</v>
      </c>
    </row>
    <row r="2" spans="1:5" ht="12.75" x14ac:dyDescent="0.25">
      <c r="A2" s="401" t="s">
        <v>437</v>
      </c>
      <c r="B2" s="402"/>
      <c r="C2" s="402"/>
      <c r="D2" s="402"/>
      <c r="E2" s="61">
        <v>3</v>
      </c>
    </row>
    <row r="3" spans="1:5" ht="12.75" x14ac:dyDescent="0.25">
      <c r="A3" s="460" t="s">
        <v>74</v>
      </c>
      <c r="B3" s="461"/>
      <c r="C3" s="461"/>
      <c r="D3" s="461"/>
      <c r="E3" s="461"/>
    </row>
    <row r="4" spans="1:5" ht="33.75" x14ac:dyDescent="0.25">
      <c r="A4" s="167" t="s">
        <v>421</v>
      </c>
      <c r="B4" s="96" t="s">
        <v>114</v>
      </c>
      <c r="C4" s="96" t="s">
        <v>420</v>
      </c>
      <c r="D4" s="252" t="s">
        <v>638</v>
      </c>
      <c r="E4" s="96" t="s">
        <v>419</v>
      </c>
    </row>
    <row r="5" spans="1:5" x14ac:dyDescent="0.25">
      <c r="A5" s="101"/>
      <c r="B5" s="101"/>
      <c r="C5" s="166" t="s">
        <v>418</v>
      </c>
      <c r="D5" s="166" t="s">
        <v>417</v>
      </c>
      <c r="E5" s="101" t="s">
        <v>416</v>
      </c>
    </row>
    <row r="6" spans="1:5" ht="12.75" x14ac:dyDescent="0.25">
      <c r="A6" s="462" t="s">
        <v>436</v>
      </c>
      <c r="B6" s="463"/>
      <c r="C6" s="43">
        <v>555989122</v>
      </c>
      <c r="D6" s="43">
        <v>0</v>
      </c>
      <c r="E6" s="43">
        <v>731690395</v>
      </c>
    </row>
    <row r="7" spans="1:5" ht="12.75" x14ac:dyDescent="0.25">
      <c r="A7" s="430" t="s">
        <v>435</v>
      </c>
      <c r="B7" s="431"/>
      <c r="C7" s="102">
        <v>504326960</v>
      </c>
      <c r="D7" s="102">
        <v>0</v>
      </c>
      <c r="E7" s="102">
        <v>695249495</v>
      </c>
    </row>
    <row r="8" spans="1:5" x14ac:dyDescent="0.25">
      <c r="A8" s="132" t="s">
        <v>63</v>
      </c>
      <c r="B8" s="165" t="s">
        <v>62</v>
      </c>
      <c r="C8" s="39">
        <v>0</v>
      </c>
      <c r="D8" s="39">
        <v>0</v>
      </c>
      <c r="E8" s="39">
        <v>0</v>
      </c>
    </row>
    <row r="9" spans="1:5" x14ac:dyDescent="0.25">
      <c r="A9" s="132" t="s">
        <v>434</v>
      </c>
      <c r="B9" s="165" t="s">
        <v>433</v>
      </c>
      <c r="C9" s="39">
        <v>265663480</v>
      </c>
      <c r="D9" s="39">
        <v>0</v>
      </c>
      <c r="E9" s="39">
        <v>693249495</v>
      </c>
    </row>
    <row r="10" spans="1:5" x14ac:dyDescent="0.25">
      <c r="A10" s="132" t="s">
        <v>68</v>
      </c>
      <c r="B10" s="165" t="s">
        <v>432</v>
      </c>
      <c r="C10" s="39">
        <v>238663480</v>
      </c>
      <c r="D10" s="39">
        <v>0</v>
      </c>
      <c r="E10" s="39">
        <v>0</v>
      </c>
    </row>
    <row r="11" spans="1:5" x14ac:dyDescent="0.25">
      <c r="A11" s="132" t="s">
        <v>431</v>
      </c>
      <c r="B11" s="165" t="s">
        <v>430</v>
      </c>
      <c r="C11" s="39">
        <v>0</v>
      </c>
      <c r="D11" s="39">
        <v>0</v>
      </c>
      <c r="E11" s="39">
        <v>0</v>
      </c>
    </row>
    <row r="12" spans="1:5" x14ac:dyDescent="0.25">
      <c r="A12" s="132" t="s">
        <v>429</v>
      </c>
      <c r="B12" s="165" t="s">
        <v>428</v>
      </c>
      <c r="C12" s="39">
        <v>0</v>
      </c>
      <c r="D12" s="39">
        <v>0</v>
      </c>
      <c r="E12" s="39">
        <v>0</v>
      </c>
    </row>
    <row r="13" spans="1:5" x14ac:dyDescent="0.25">
      <c r="A13" s="132" t="s">
        <v>427</v>
      </c>
      <c r="B13" s="165" t="s">
        <v>426</v>
      </c>
      <c r="C13" s="39">
        <v>0</v>
      </c>
      <c r="D13" s="39">
        <v>0</v>
      </c>
      <c r="E13" s="39">
        <v>0</v>
      </c>
    </row>
    <row r="14" spans="1:5" x14ac:dyDescent="0.25">
      <c r="A14" s="132" t="s">
        <v>425</v>
      </c>
      <c r="B14" s="165" t="s">
        <v>424</v>
      </c>
      <c r="C14" s="39">
        <v>0</v>
      </c>
      <c r="D14" s="39">
        <v>0</v>
      </c>
      <c r="E14" s="39">
        <v>0</v>
      </c>
    </row>
    <row r="15" spans="1:5" x14ac:dyDescent="0.25">
      <c r="A15" s="132" t="s">
        <v>423</v>
      </c>
      <c r="B15" s="165" t="s">
        <v>422</v>
      </c>
      <c r="C15" s="39">
        <v>0</v>
      </c>
      <c r="D15" s="39">
        <v>0</v>
      </c>
      <c r="E15" s="39">
        <v>0</v>
      </c>
    </row>
    <row r="16" spans="1:5" x14ac:dyDescent="0.25">
      <c r="A16" s="132" t="s">
        <v>57</v>
      </c>
      <c r="B16" s="165" t="s">
        <v>56</v>
      </c>
      <c r="C16" s="39">
        <v>0</v>
      </c>
      <c r="D16" s="39">
        <v>0</v>
      </c>
      <c r="E16" s="39">
        <v>0</v>
      </c>
    </row>
    <row r="17" spans="1:5" x14ac:dyDescent="0.25">
      <c r="A17" s="132" t="s">
        <v>362</v>
      </c>
      <c r="B17" s="165" t="s">
        <v>361</v>
      </c>
      <c r="C17" s="39">
        <v>0</v>
      </c>
      <c r="D17" s="39">
        <v>0</v>
      </c>
      <c r="E17" s="39">
        <v>0</v>
      </c>
    </row>
    <row r="18" spans="1:5" x14ac:dyDescent="0.25">
      <c r="A18" s="134" t="s">
        <v>31</v>
      </c>
      <c r="B18" s="164" t="s">
        <v>317</v>
      </c>
      <c r="C18" s="102">
        <v>0</v>
      </c>
      <c r="D18" s="102">
        <v>0</v>
      </c>
      <c r="E18" s="102">
        <v>2000000</v>
      </c>
    </row>
    <row r="19" spans="1:5" ht="12.75" x14ac:dyDescent="0.25">
      <c r="A19" s="446" t="s">
        <v>399</v>
      </c>
      <c r="B19" s="447"/>
      <c r="C19" s="105">
        <v>51662162</v>
      </c>
      <c r="D19" s="105">
        <v>0</v>
      </c>
      <c r="E19" s="105">
        <v>36440900</v>
      </c>
    </row>
    <row r="20" spans="1:5" x14ac:dyDescent="0.25">
      <c r="A20" s="147" t="s">
        <v>360</v>
      </c>
      <c r="B20" s="73" t="s">
        <v>359</v>
      </c>
      <c r="C20" s="144">
        <v>0</v>
      </c>
      <c r="D20" s="144">
        <v>0</v>
      </c>
      <c r="E20" s="144">
        <v>0</v>
      </c>
    </row>
    <row r="21" spans="1:5" x14ac:dyDescent="0.25">
      <c r="A21" s="147" t="s">
        <v>358</v>
      </c>
      <c r="B21" s="73" t="s">
        <v>273</v>
      </c>
      <c r="C21" s="144">
        <v>0</v>
      </c>
      <c r="D21" s="144">
        <v>0</v>
      </c>
      <c r="E21" s="144">
        <v>0</v>
      </c>
    </row>
    <row r="22" spans="1:5" x14ac:dyDescent="0.25">
      <c r="A22" s="130" t="s">
        <v>28</v>
      </c>
      <c r="B22" s="69" t="s">
        <v>318</v>
      </c>
      <c r="C22" s="105">
        <v>51662162</v>
      </c>
      <c r="D22" s="105">
        <v>0</v>
      </c>
      <c r="E22" s="105">
        <v>36440900</v>
      </c>
    </row>
    <row r="23" spans="1:5" x14ac:dyDescent="0.25">
      <c r="A23" s="168" t="s">
        <v>421</v>
      </c>
    </row>
    <row r="24" spans="1:5" ht="33.75" x14ac:dyDescent="0.25">
      <c r="A24" s="167" t="s">
        <v>421</v>
      </c>
      <c r="B24" s="96" t="s">
        <v>113</v>
      </c>
      <c r="C24" s="96" t="s">
        <v>420</v>
      </c>
      <c r="D24" s="252" t="s">
        <v>638</v>
      </c>
      <c r="E24" s="96" t="s">
        <v>419</v>
      </c>
    </row>
    <row r="25" spans="1:5" x14ac:dyDescent="0.25">
      <c r="A25" s="101"/>
      <c r="B25" s="101"/>
      <c r="C25" s="166" t="s">
        <v>418</v>
      </c>
      <c r="D25" s="166" t="s">
        <v>417</v>
      </c>
      <c r="E25" s="101" t="s">
        <v>416</v>
      </c>
    </row>
    <row r="26" spans="1:5" ht="12.75" x14ac:dyDescent="0.25">
      <c r="A26" s="462" t="s">
        <v>415</v>
      </c>
      <c r="B26" s="463"/>
      <c r="C26" s="43">
        <v>2953243662</v>
      </c>
      <c r="D26" s="43">
        <v>0</v>
      </c>
      <c r="E26" s="43">
        <v>3329553484</v>
      </c>
    </row>
    <row r="27" spans="1:5" ht="12.75" x14ac:dyDescent="0.25">
      <c r="A27" s="430" t="s">
        <v>414</v>
      </c>
      <c r="B27" s="431"/>
      <c r="C27" s="102">
        <v>2953243662</v>
      </c>
      <c r="D27" s="102">
        <v>0</v>
      </c>
      <c r="E27" s="102">
        <v>3329553484</v>
      </c>
    </row>
    <row r="28" spans="1:5" x14ac:dyDescent="0.25">
      <c r="A28" s="132" t="s">
        <v>413</v>
      </c>
      <c r="B28" s="165" t="s">
        <v>412</v>
      </c>
      <c r="C28" s="39">
        <v>272424800</v>
      </c>
      <c r="D28" s="39">
        <v>0</v>
      </c>
      <c r="E28" s="39">
        <v>313580000</v>
      </c>
    </row>
    <row r="29" spans="1:5" x14ac:dyDescent="0.25">
      <c r="A29" s="132" t="s">
        <v>411</v>
      </c>
      <c r="B29" s="165" t="s">
        <v>251</v>
      </c>
      <c r="C29" s="39">
        <v>179000000</v>
      </c>
      <c r="D29" s="39">
        <v>0</v>
      </c>
      <c r="E29" s="39">
        <v>179000000</v>
      </c>
    </row>
    <row r="30" spans="1:5" x14ac:dyDescent="0.25">
      <c r="A30" s="132" t="s">
        <v>410</v>
      </c>
      <c r="B30" s="165" t="s">
        <v>409</v>
      </c>
      <c r="C30" s="39">
        <v>1772328000</v>
      </c>
      <c r="D30" s="39">
        <v>0</v>
      </c>
      <c r="E30" s="39">
        <v>1873745500</v>
      </c>
    </row>
    <row r="31" spans="1:5" x14ac:dyDescent="0.25">
      <c r="A31" s="132" t="s">
        <v>408</v>
      </c>
      <c r="B31" s="165" t="s">
        <v>281</v>
      </c>
      <c r="C31" s="39">
        <v>564225236</v>
      </c>
      <c r="D31" s="39">
        <v>0</v>
      </c>
      <c r="E31" s="39">
        <v>826444296</v>
      </c>
    </row>
    <row r="32" spans="1:5" x14ac:dyDescent="0.25">
      <c r="A32" s="132" t="s">
        <v>407</v>
      </c>
      <c r="B32" s="165" t="s">
        <v>406</v>
      </c>
      <c r="C32" s="39">
        <v>0</v>
      </c>
      <c r="D32" s="39">
        <v>0</v>
      </c>
      <c r="E32" s="39">
        <v>0</v>
      </c>
    </row>
    <row r="33" spans="1:5" x14ac:dyDescent="0.25">
      <c r="A33" s="132" t="s">
        <v>405</v>
      </c>
      <c r="B33" s="165" t="s">
        <v>404</v>
      </c>
      <c r="C33" s="39">
        <v>131500000</v>
      </c>
      <c r="D33" s="39">
        <v>0</v>
      </c>
      <c r="E33" s="39">
        <v>109500000</v>
      </c>
    </row>
    <row r="34" spans="1:5" x14ac:dyDescent="0.25">
      <c r="A34" s="132" t="s">
        <v>403</v>
      </c>
      <c r="B34" s="165" t="s">
        <v>402</v>
      </c>
      <c r="C34" s="39">
        <v>22400000</v>
      </c>
      <c r="D34" s="39">
        <v>0</v>
      </c>
      <c r="E34" s="39">
        <v>23400000</v>
      </c>
    </row>
    <row r="35" spans="1:5" x14ac:dyDescent="0.25">
      <c r="A35" s="132" t="s">
        <v>401</v>
      </c>
      <c r="B35" s="165" t="s">
        <v>400</v>
      </c>
      <c r="C35" s="39">
        <v>11365626</v>
      </c>
      <c r="D35" s="39">
        <v>0</v>
      </c>
      <c r="E35" s="39">
        <v>3883688</v>
      </c>
    </row>
    <row r="36" spans="1:5" x14ac:dyDescent="0.25">
      <c r="A36" s="134" t="s">
        <v>276</v>
      </c>
      <c r="B36" s="164" t="s">
        <v>275</v>
      </c>
      <c r="C36" s="102">
        <v>0</v>
      </c>
      <c r="D36" s="102">
        <v>0</v>
      </c>
      <c r="E36" s="102">
        <v>0</v>
      </c>
    </row>
    <row r="37" spans="1:5" ht="12.75" x14ac:dyDescent="0.25">
      <c r="A37" s="446" t="s">
        <v>399</v>
      </c>
      <c r="B37" s="447"/>
      <c r="C37" s="105">
        <v>0</v>
      </c>
      <c r="D37" s="105">
        <v>0</v>
      </c>
      <c r="E37" s="105">
        <v>0</v>
      </c>
    </row>
    <row r="38" spans="1:5" x14ac:dyDescent="0.25">
      <c r="A38" s="130" t="s">
        <v>274</v>
      </c>
      <c r="B38" s="69" t="s">
        <v>273</v>
      </c>
      <c r="C38" s="105">
        <v>0</v>
      </c>
      <c r="D38" s="105">
        <v>0</v>
      </c>
      <c r="E38" s="105">
        <v>0</v>
      </c>
    </row>
    <row r="39" spans="1:5" ht="9.9499999999999993" customHeight="1" x14ac:dyDescent="0.25">
      <c r="A39" s="21" t="s">
        <v>398</v>
      </c>
      <c r="B39" s="21"/>
      <c r="C39" s="21"/>
      <c r="D39" s="21"/>
      <c r="E39" s="21"/>
    </row>
    <row r="40" spans="1:5" ht="9.9499999999999993" customHeight="1" x14ac:dyDescent="0.25">
      <c r="A40" s="21" t="s">
        <v>397</v>
      </c>
      <c r="B40" s="21"/>
      <c r="C40" s="21"/>
      <c r="D40" s="21"/>
      <c r="E40" s="21"/>
    </row>
    <row r="41" spans="1:5" ht="9.9499999999999993" customHeight="1" x14ac:dyDescent="0.25">
      <c r="A41" s="21" t="s">
        <v>639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38</vt:i4>
      </vt:variant>
      <vt:variant>
        <vt:lpstr>Plages nommées</vt:lpstr>
      </vt:variant>
      <vt:variant>
        <vt:i4>32</vt:i4>
      </vt:variant>
    </vt:vector>
  </HeadingPairs>
  <TitlesOfParts>
    <vt:vector size="70" baseType="lpstr">
      <vt:lpstr>PDG</vt:lpstr>
      <vt:lpstr>Pagfnc1</vt:lpstr>
      <vt:lpstr>Pagfnc2</vt:lpstr>
      <vt:lpstr>pagfnc3</vt:lpstr>
      <vt:lpstr>pagfnc4+5</vt:lpstr>
      <vt:lpstr>pagfnc6</vt:lpstr>
      <vt:lpstr>pagfnc7</vt:lpstr>
      <vt:lpstr>pagfnc8</vt:lpstr>
      <vt:lpstr>pagfnc9</vt:lpstr>
      <vt:lpstr>Pagfnc10</vt:lpstr>
      <vt:lpstr>pagfnc11</vt:lpstr>
      <vt:lpstr>pagfnc12</vt:lpstr>
      <vt:lpstr>pagfnc13+14</vt:lpstr>
      <vt:lpstr>pagfnc15+16</vt:lpstr>
      <vt:lpstr>pagfnc17+18</vt:lpstr>
      <vt:lpstr>pagfnc19+20</vt:lpstr>
      <vt:lpstr>pagfnc21</vt:lpstr>
      <vt:lpstr>pagfnc22</vt:lpstr>
      <vt:lpstr>pagfnc23</vt:lpstr>
      <vt:lpstr>pagfnc24</vt:lpstr>
      <vt:lpstr>pagfnc25+26</vt:lpstr>
      <vt:lpstr>pagfnc27</vt:lpstr>
      <vt:lpstr>pagfnc28+29</vt:lpstr>
      <vt:lpstr>pagfnc30+31</vt:lpstr>
      <vt:lpstr>pagfnc32+33</vt:lpstr>
      <vt:lpstr>pagfnc34</vt:lpstr>
      <vt:lpstr>pagfnc35+36</vt:lpstr>
      <vt:lpstr>pagfnc37+38</vt:lpstr>
      <vt:lpstr>pagfnc39+40</vt:lpstr>
      <vt:lpstr>pagfnc41</vt:lpstr>
      <vt:lpstr>pagfnc42</vt:lpstr>
      <vt:lpstr>pagfnc43</vt:lpstr>
      <vt:lpstr>pagfnc45</vt:lpstr>
      <vt:lpstr>pagfnc46</vt:lpstr>
      <vt:lpstr>pagfnc47</vt:lpstr>
      <vt:lpstr>annexe</vt:lpstr>
      <vt:lpstr>Dette</vt:lpstr>
      <vt:lpstr>Effectifs</vt:lpstr>
      <vt:lpstr>pagfnc11!Impression_des_titres</vt:lpstr>
      <vt:lpstr>pagfnc12!Impression_des_titres</vt:lpstr>
      <vt:lpstr>'pagfnc13+14'!Impression_des_titres</vt:lpstr>
      <vt:lpstr>'pagfnc15+16'!Impression_des_titres</vt:lpstr>
      <vt:lpstr>'pagfnc17+18'!Impression_des_titres</vt:lpstr>
      <vt:lpstr>'pagfnc19+20'!Impression_des_titres</vt:lpstr>
      <vt:lpstr>pagfnc21!Impression_des_titres</vt:lpstr>
      <vt:lpstr>pagfnc22!Impression_des_titres</vt:lpstr>
      <vt:lpstr>pagfnc23!Impression_des_titres</vt:lpstr>
      <vt:lpstr>pagfnc24!Impression_des_titres</vt:lpstr>
      <vt:lpstr>'pagfnc25+26'!Impression_des_titres</vt:lpstr>
      <vt:lpstr>pagfnc27!Impression_des_titres</vt:lpstr>
      <vt:lpstr>'pagfnc28+29'!Impression_des_titres</vt:lpstr>
      <vt:lpstr>pagfnc3!Impression_des_titres</vt:lpstr>
      <vt:lpstr>'pagfnc30+31'!Impression_des_titres</vt:lpstr>
      <vt:lpstr>'pagfnc32+33'!Impression_des_titres</vt:lpstr>
      <vt:lpstr>pagfnc34!Impression_des_titres</vt:lpstr>
      <vt:lpstr>'pagfnc35+36'!Impression_des_titres</vt:lpstr>
      <vt:lpstr>'pagfnc37+38'!Impression_des_titres</vt:lpstr>
      <vt:lpstr>'pagfnc39+40'!Impression_des_titres</vt:lpstr>
      <vt:lpstr>'pagfnc4+5'!Impression_des_titres</vt:lpstr>
      <vt:lpstr>pagfnc41!Impression_des_titres</vt:lpstr>
      <vt:lpstr>pagfnc42!Impression_des_titres</vt:lpstr>
      <vt:lpstr>pagfnc43!Impression_des_titres</vt:lpstr>
      <vt:lpstr>pagfnc45!Impression_des_titres</vt:lpstr>
      <vt:lpstr>pagfnc46!Impression_des_titres</vt:lpstr>
      <vt:lpstr>pagfnc47!Impression_des_titres</vt:lpstr>
      <vt:lpstr>pagfnc6!Impression_des_titres</vt:lpstr>
      <vt:lpstr>pagfnc7!Impression_des_titres</vt:lpstr>
      <vt:lpstr>pagfnc8!Impression_des_titres</vt:lpstr>
      <vt:lpstr>pagfnc9!Impression_des_titres</vt:lpstr>
      <vt:lpstr>Dette!Zone_d_impression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2017-01-09T00:28:52Z</cp:lastPrinted>
  <dcterms:created xsi:type="dcterms:W3CDTF">2017-01-05T02:35:15Z</dcterms:created>
  <dcterms:modified xsi:type="dcterms:W3CDTF">2017-01-09T00:30:13Z</dcterms:modified>
</cp:coreProperties>
</file>